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YE\"/>
    </mc:Choice>
  </mc:AlternateContent>
  <xr:revisionPtr revIDLastSave="0" documentId="13_ncr:1_{0BA7A863-39AA-4511-96C3-8A5D5DBED693}" xr6:coauthVersionLast="47" xr6:coauthVersionMax="47" xr10:uidLastSave="{00000000-0000-0000-0000-000000000000}"/>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<sst xmlns="http://schemas.openxmlformats.org/spreadsheetml/2006/main" count="550" uniqueCount="487">
  <si>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</si>
  <si>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</si>
  <si>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</si>
  <si>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</si>
  <si>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</si>
  <si>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</si>
  <si>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</si>
  <si>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</si>
  <si>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</si>
  <si>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</si>
  <si>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</si>
  <si>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</si>
  <si>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</si>
  <si>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</si>
  <si>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</si>
  <si>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</si>
  <si>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</si>
  <si>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</si>
  <si>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</si>
  <si>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</si>
  <si>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</si>
  <si>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</si>
  <si>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</si>
  <si>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</si>
  <si>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</si>
  <si>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</si>
  <si>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</si>
  <si>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</si>
  <si>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</si>
  <si>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</si>
  <si>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</si>
  <si>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</si>
  <si>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</si>
  <si>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</si>
  <si>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</si>
  <si>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</si>
  <si>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</si>
  <si>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</si>
  <si>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</si>
  <si>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</si>
  <si>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</si>
  <si>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</si>
  <si>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</si>
  <si>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</si>
  <si>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</si>
  <si>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</si>
  <si>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</si>
  <si>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</si>
  <si>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</si>
  <si>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</si>
  <si>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</si>
  <si>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</si>
  <si>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</si>
  <si>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</si>
  <si>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</si>
  <si>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</si>
  <si>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</si>
  <si>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</si>
  <si>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</si>
  <si>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</si>
  <si>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</si>
  <si>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</si>
  <si>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</si>
  <si>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</si>
  <si>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</si>
  <si>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</si>
  <si>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</si>
  <si>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</si>
  <si>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</si>
  <si>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</si>
  <si>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</si>
  <si>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</si>
  <si>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</si>
  <si>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</si>
  <si>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</si>
  <si>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</si>
  <si>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</si>
  <si>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</si>
  <si>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</si>
  <si>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</si>
  <si>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</si>
  <si>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</si>
  <si>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</si>
  <si>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</si>
  <si>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</si>
  <si>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</si>
  <si>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</si>
  <si>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</si>
  <si>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</si>
  <si>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</si>
  <si>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</si>
  <si>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</si>
  <si>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</si>
  <si>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</si>
  <si>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</si>
  <si>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</si>
  <si>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</si>
  <si>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</si>
  <si>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</si>
  <si>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</si>
  <si>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</si>
  <si>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</si>
  <si>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</si>
  <si>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</si>
  <si>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</si>
  <si>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</si>
  <si>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</si>
  <si>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</si>
  <si>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</si>
  <si>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</si>
  <si>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</si>
  <si>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</si>
  <si>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</si>
  <si>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</si>
  <si>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</si>
  <si>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</si>
  <si>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</si>
  <si>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</si>
  <si>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</si>
  <si>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</si>
  <si>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</si>
  <si>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</si>
  <si>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</si>
  <si>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</si>
  <si>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</si>
  <si>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</si>
  <si>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</si>
  <si>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</si>
  <si>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</si>
  <si>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</si>
  <si>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</si>
  <si>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</si>
  <si>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</si>
  <si>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</si>
  <si>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</si>
  <si>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</si>
  <si>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</si>
  <si>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</si>
  <si>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</si>
  <si>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</si>
  <si>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</si>
  <si>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</si>
  <si>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</si>
  <si>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</si>
  <si>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</si>
  <si>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</si>
  <si>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</si>
  <si>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</si>
  <si>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</si>
  <si>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</si>
  <si>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</si>
  <si>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</si>
  <si>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</si>
  <si>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</si>
  <si>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</si>
  <si>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</si>
  <si>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</si>
  <si>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</si>
  <si>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</si>
  <si>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</si>
  <si>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</si>
  <si>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</si>
  <si>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</si>
  <si>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</si>
  <si>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</si>
  <si>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</si>
  <si>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</si>
  <si>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</si>
  <si>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</si>
  <si>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</si>
  <si>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</si>
  <si>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</si>
  <si>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</si>
  <si>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</si>
  <si>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</si>
  <si>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</si>
  <si>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</si>
  <si>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</si>
  <si>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</si>
  <si>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</si>
  <si>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</si>
  <si>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</si>
  <si>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</si>
  <si>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</si>
  <si>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</si>
  <si>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</si>
  <si>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</si>
  <si>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</si>
  <si>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</si>
  <si>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</si>
  <si>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</si>
  <si>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</si>
  <si>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</si>
  <si>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</si>
  <si>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</si>
  <si>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</si>
  <si>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</si>
  <si>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</si>
  <si>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</si>
  <si>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</si>
  <si>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</si>
  <si>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</si>
  <si>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</si>
  <si>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</si>
  <si>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</si>
  <si>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</si>
  <si>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</si>
  <si>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</si>
  <si>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</si>
  <si>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</si>
  <si>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</si>
  <si>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</si>
  <si>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</si>
  <si>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</si>
  <si>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</si>
  <si>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</si>
  <si>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</si>
  <si>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</si>
  <si>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</si>
  <si>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</si>
  <si>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</si>
  <si>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</si>
  <si>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</si>
  <si>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</si>
  <si>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</si>
  <si>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</si>
  <si>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</si>
  <si>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</si>
  <si>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</si>
  <si>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</si>
  <si>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</si>
  <si>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</si>
  <si>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</si>
  <si>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</si>
  <si>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</si>
  <si>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</si>
  <si>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</si>
  <si>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</si>
  <si>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</si>
  <si>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</si>
  <si>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</si>
  <si>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</si>
  <si>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</si>
  <si>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</si>
  <si>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</si>
  <si>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</si>
  <si>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</si>
  <si>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</si>
  <si>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</si>
  <si>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</si>
  <si>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</si>
  <si>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</si>
  <si>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</si>
  <si>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</si>
  <si>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</si>
  <si>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</si>
  <si>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</si>
  <si>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</si>
  <si>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</si>
  <si>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</si>
  <si>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</si>
  <si>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</si>
  <si>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</si>
  <si>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</si>
  <si>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</si>
  <si>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</si>
  <si>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</si>
  <si>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</si>
  <si>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</si>
  <si>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</si>
  <si>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</si>
  <si>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</si>
  <si>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</si>
  <si>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</si>
  <si>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</si>
  <si>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</si>
  <si>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</si>
  <si>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</si>
  <si>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</si>
  <si>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</si>
  <si>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</si>
  <si>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</si>
  <si>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</si>
  <si>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</si>
  <si>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</si>
  <si>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</si>
  <si>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</si>
  <si>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</si>
  <si>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</si>
  <si>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</si>
  <si>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</si>
  <si>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</si>
  <si>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</si>
  <si>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</si>
  <si>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</si>
  <si>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</si>
  <si>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</si>
  <si>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</si>
  <si>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</si>
  <si>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</si>
  <si>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</si>
  <si>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</si>
  <si>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</si>
  <si>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</si>
  <si>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</si>
  <si>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</si>
  <si>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</si>
  <si>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</si>
  <si>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</si>
  <si>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</si>
  <si>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</si>
  <si>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</si>
  <si>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</si>
  <si>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</si>
  <si>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</si>
  <si>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</si>
  <si>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</si>
  <si>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</si>
  <si>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</si>
  <si>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</si>
  <si>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</si>
  <si>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</si>
  <si>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</si>
  <si>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</si>
  <si>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</si>
  <si>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</si>
  <si>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</si>
  <si>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</si>
  <si>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</si>
  <si>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</si>
  <si>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</si>
  <si>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</si>
  <si>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</si>
  <si>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</si>
  <si>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</si>
  <si>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</si>
  <si>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</si>
  <si>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</si>
  <si>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</si>
  <si>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</si>
  <si>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</si>
  <si>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</si>
  <si>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</si>
  <si>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</si>
  <si>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</si>
  <si>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</si>
  <si>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</si>
  <si>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</si>
  <si>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</si>
  <si>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</si>
  <si>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</si>
  <si>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</si>
  <si>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</si>
  <si>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</si>
  <si>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</si>
  <si>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</si>
  <si>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</si>
  <si>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</si>
  <si>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</si>
  <si>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</si>
  <si>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</si>
  <si>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</si>
  <si>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</si>
  <si>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</si>
  <si>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</si>
  <si>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</si>
  <si>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</si>
  <si>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</si>
  <si>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</si>
  <si>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</si>
  <si>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</si>
  <si>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</si>
  <si>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</si>
  <si>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</si>
  <si>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</si>
  <si>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</si>
  <si>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</si>
  <si>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</si>
  <si>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</si>
  <si>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</si>
  <si>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</si>
  <si>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</si>
  <si>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</si>
  <si>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</si>
  <si>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</si>
  <si>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</si>
  <si>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</si>
  <si>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</si>
  <si>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</si>
  <si>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</si>
  <si>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</si>
  <si>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</si>
  <si>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</si>
  <si>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</si>
  <si>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</si>
  <si>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</si>
  <si>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</si>
  <si>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</si>
  <si>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</si>
  <si>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</si>
  <si>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</si>
  <si>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</si>
  <si>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</si>
  <si>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</si>
  <si>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</si>
  <si>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</si>
  <si>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</si>
  <si>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</si>
  <si>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</si>
  <si>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</si>
  <si>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</si>
  <si>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</si>
  <si>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</si>
  <si>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</si>
  <si>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</si>
  <si>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</si>
  <si>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</si>
  <si>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</si>
  <si>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</si>
  <si>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</si>
  <si>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</si>
  <si>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</si>
  <si>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</si>
  <si>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</si>
  <si>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</si>
  <si>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</si>
  <si>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</si>
  <si>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</si>
  <si>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</si>
  <si>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</si>
  <si>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</si>
  <si>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</si>
  <si>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</si>
  <si>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</si>
  <si>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</si>
  <si>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</si>
  <si>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</si>
  <si>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</si>
  <si>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</si>
  <si>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</si>
  <si>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</si>
  <si>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</si>
  <si>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</si>
  <si>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</si>
  <si>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</si>
  <si>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</si>
  <si>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</si>
  <si>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</si>
  <si>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</si>
  <si>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</si>
  <si>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</si>
  <si>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</si>
  <si>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</si>
  <si>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</si>
  <si>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</si>
  <si>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</si>
  <si>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</si>
  <si>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</si>
  <si>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</si>
  <si>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</si>
  <si>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</si>
  <si>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KPMG Croatia d.o.o. za reviziju</t>
  </si>
  <si>
    <t>Domagoj Hrkać</t>
  </si>
  <si>
    <t xml:space="preserve">stanje na dan 31.12.2025 </t>
  </si>
  <si>
    <t>Obveznik: AD PLASTIK d.d.</t>
  </si>
  <si>
    <t>u razdoblju 1.1.2025 do 31.12.2025</t>
  </si>
  <si>
    <t>u razdoblju 1.1.2025. do 31.12.2025.</t>
  </si>
  <si>
    <t xml:space="preserve">BILJEŠKE UZ FINANCIJSKE IZVJEŠTAJE - GFI
Naziv izdavatelja:  AD PLASTIK d.d.
OIB:   48351740621
Izvještajno razdoblje: 1.1.2025 do 31.12.2025
Bilješke uz financijske izvještaje priložene su u Integriranom godišnjem izvještaju AD Plastik Grupe
zajedno sa mišljenjem revizora. Integrirani godišnji izvještaj je dostupan na internet stranici Zagrebačke burze.
</t>
  </si>
  <si>
    <t>Rekapitulacija usporedbe GFI-POD bilance i bilance iz Integriranog godišnjeg izvještaja za 2025. godinu</t>
  </si>
  <si>
    <t>GFI-POD stavka "Odgođena porezna imovina" (AOP 036; 2.466 tis. eur) je u Integriranom godišnjem izvještaju iskazana u stavci "Odgođena porezna imovina" (2.225 tis. eur), razlika od 241 tis. eur odnosi se na smanjenje odgođene porezne imovine za iznos kreirane odgođene porezne obveze na obveze po najmu proizašle iz standarda "MRS 12".</t>
  </si>
  <si>
    <t>GFI-POD stavka "Kratkotrajna imovina" (AOP 037; 47.629 tis. eur) je u Integriranom godišnjem izvještaju iskazana u stavkama "Zalihe" (11.853 tis. eur), "Potraživanja od kupaca" (23.498 tis. eur), "Ostala potraživanja" (4.163 tis. eur), "Dani kratkoročni krediti" (2.618 tis. eur) i "Novac i novčani ekvivalenti" (5.497 tis. eur).</t>
  </si>
  <si>
    <t>GFI-POD stavka "Plaćeni troškovi budućeg razdoblja i obračunati prihodi" (AOP 064; 931 tis. eur) je u Integriranom godišnjem izvještaju iskazana unutar "Kratkotrajne imovine" u stavkama "Plaćeni troškovi budućih razdoblja" i "Obračunati prihodi".</t>
  </si>
  <si>
    <t>GFI-POD stavka "Rezerviranja" (AOP 091; 331 tis. eur) je u Integriranom godišnjem izvještaju iskazana u stavci "Dugoročna rezerviranja".</t>
  </si>
  <si>
    <t>GFI-POD stavka "Dugoročne obveze" (AOP 098; 17.553 tis. eur) je u Integriranom godišnjem izvještaju iskazana u stavkama "Dugoročni krediti" (16.526 tis. eur),  "Obveze za najam" (786 tis. eur). Razlika od 241 tis. eur odnosi se na kreiranje odgođene porezne obveze na obveze po najmu proizašle iz standarda "MRS 12" te je ista u Integriranom godišnjem izvještaju iskazana kao umanjenje stavke "Odgođena porezna imovina".</t>
  </si>
  <si>
    <t>GFI-POD stavka "Ostale dugoročne obveze" (AOP 108; 786 tis. eur) je u Integriranom godišnjem izvještaju iskazana u stavci "Obveze za najam" (786 tis. eur).</t>
  </si>
  <si>
    <t>GFI-POD stavka "Odgođena porezna obveza" (AOP 109; 241 tis. eur) je u Integriranom godišnjem izvještaju iskazana kao smanjenje stavke "Odgođena porezna imovina", objašnjeno pod GFI-POD stavkom "AOP 036".</t>
  </si>
  <si>
    <t>GFI-POD AOP-i 120,121,122 te dio AOP-a 124 (64 tis. eur) iskazani su u Integriranom godišnjem izvještaju u stavci "Ostale kratkoročne obveze" (2.872 tis. eur)</t>
  </si>
  <si>
    <t>GFI-POD stavka "Ostale kratkoročne obveze" (AOP 124) je u Integriranom godišnjem izvještaju iskazana u stavkama "Obveze za najam" (603 tis. eur), "Kratkoročna rezerviranja" (1.477 tis. eur) i dio u "Ostalim kratkoročnim obvezama (64 tis.eur)</t>
  </si>
  <si>
    <t>GFI-POD AOP-i 111, 113 ,118 i 125 iskazani su u Integriranom godišnjem izvještaju u stavci "Obveze prema dobavljačima" (17.435 tis. eur)</t>
  </si>
  <si>
    <t>Rekapitulacija usporedbe GFI-POD računa dobiti i gubitka te izvještaja o sveobuhvatnoj dobiti iz Integriranog godišnjeg izvještaja za 2025. godinu</t>
  </si>
  <si>
    <t>GFI-POD AOP-i 004,005,006 iskazani su u Integriranom godišnjem izvještaju u stavci "Ostali prihodi" (2.029 tis. eur), razlika od 9 tis. eur odnosi se na prihod od ukidanja rezerviranja za sudske sporove (9 tis. eur), navedeno je unutar Integriranog godišnjeg izvještaja prikazano kao smanjenje stavke "Rezerviranja za troškove i rizike, neto"</t>
  </si>
  <si>
    <t>GFI-POD stavka "Troškovi sirovina i materijala" (AOP 010; 56.793 tis. eur) je u Integriranom godišnjem izvještaju iskazana unutar stavke "Troškovi sirovina i materijala" (56.923 tis. eur). Razlika od 130 tis. eur je prikazana unutar stavke "Ostali poslovni rashodi"; AOP 029, navedeno se odnosi na rashod nekurentnih zaliha, manjak zaliha i vrijednosno usklađenje zaliha.</t>
  </si>
  <si>
    <t>GFI-POD stavka "Ostali vanjski troškovi" (AOP 012; 9.835 tis. eur) je u Integriranom godišnjem izvještaju iskazana unutar  stavke "Troškovi usluga" (9.092 tis. eur). Razlika od 743 tis. eur je unutar Integriranog godišnjeg izvještaja prikazana unutar stavke "Troškovi osoblja", navedeno se odnosi na troškove student servisa, koje je Društvo po IAS 9 "Employee benefits" odlučilo prikazivati unutar "Troškova osoblja".</t>
  </si>
  <si>
    <t>GFI-POD stavka "Troškovi osoblja" (AOP 013; 24.665 tis. eur) je u Integriranom godišnjem izvještaju iskazana unutar  stavke "Troškovi osoblja" (29.945 tis. eur). Razlika od 5.280 tis. eur prikazana je na sljedećim GFI POD AOP-ima; "Rezerviranja" (AOP 023; 611 tis. eur odnosi se na rezerviranja za osoblje), "Ostali vanjski troškovi" (AOP 012; 743 tis. eur, trošak student servisa) i na "Ostalim troškovima" (AOP 018; 3.926 tis. eur). Navedene razlike proizašle su iz primjene IAS 19 "Employees benefits" unutar kojeg je Društvo dužno prikazivati unutar troškova osoblja sve troškove koje se mogu direktno pripisati zaposleniku.</t>
  </si>
  <si>
    <t>GFI POD stavke "Ostali troškovi" (AOP 018; 5.720 tis. eur) i "Ostali poslovni rashodi" (AOP 029; 713 tis. eur) prikazani su unutar Integriranog godišnjeg izvještaja kao dio kategorije "Ostali troškovi poslovanja" (2.401 tis. eur), dijelom unutar "Umanjenje vrijednosti kredita i potraživanja od kupaca" (24 tis. eur) i dijelom unutar "Troškova sirovina i materijala" (130 tis. eur). Razlika od 3.926 tis. eur prethodno je objašnjena kroz "Troškove osoblja".</t>
  </si>
  <si>
    <t>GFI POD stavka "Rezerviranja" (AOP 022; 884 tis. eur) je u Integriranom godišnjem izvještaju iskazana dijelom unutar stavke "Rezerviranje za troškove i rizike, neto" (264 tis. eur), ostatak od 620 tis. eur iskazan je u Integriranom godišnjem izvještaju unutar kategorije "Troškovi osoblja". Navedena razlika proizašla je iz primjene IAS 19 "Employees benefits" unutar kojeg je Društvo dužno prikazivati unutar troškova osoblja sve troškove koje se mogu direktno pripisati zaposleniku.</t>
  </si>
  <si>
    <t>GFI-POD stavka "Financijski rashodi" (AOP 041; 1.686 tis. eur) je u Integriranom godišnjem izvještaju iskazana unutar stavki "Financijski rashodi" (1.175 tis. eur) i unutar "Umanjenje vrijednosti kredita i potraživanja od kupaca" (511 tis. eur, odnosi se na umanjenje vrijednosti potraživanja za kredite od ovisnog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</si>
</sst>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1" fillId="0" borderId="0" xfId="0" applyFont="1"/>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center"/>
    </xf>
    <xf numFmtId="0" fontId="5" fillId="0" borderId="0" xfId="0" applyFont="1" applyAlignment="1">
      <alignment horizontal="left"/>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J33" sqref="J33"/>
    </sheetView>
  </sheetViews>
  <sheetFormatPr defaultRowHeight="13.2" x14ac:dyDescent="0.25"/>
  <cols>
    <col min="9" max="9" width="13.44140625" customWidth="1"/>
  </cols>
  <sheetData>
    <row r="1" spans="1:10" ht="15.6" x14ac:dyDescent="0.25">
      <c r="A1" s="115"/>
      <c r="B1" s="116"/>
      <c r="C1" s="116"/>
      <c r="D1" s="8"/>
      <c r="E1" s="8"/>
      <c r="F1" s="8"/>
      <c r="G1" s="8"/>
      <c r="H1" s="8"/>
      <c r="I1" s="8"/>
      <c r="J1" s="9"/>
    </row>
    <row r="2" spans="1:10" ht="14.4" customHeight="1" x14ac:dyDescent="0.25">
      <c r="A2" s="117" t="s">
        <v>314</v>
      </c>
      <c r="B2" s="118"/>
      <c r="C2" s="118"/>
      <c r="D2" s="118"/>
      <c r="E2" s="118"/>
      <c r="F2" s="118"/>
      <c r="G2" s="118"/>
      <c r="H2" s="118"/>
      <c r="I2" s="118"/>
      <c r="J2" s="119"/>
    </row>
    <row r="3" spans="1:10" ht="13.8" x14ac:dyDescent="0.25">
      <c r="A3" s="32"/>
      <c r="B3" s="33"/>
      <c r="C3" s="33"/>
      <c r="D3" s="33"/>
      <c r="E3" s="33"/>
      <c r="F3" s="33"/>
      <c r="G3" s="33"/>
      <c r="H3" s="33"/>
      <c r="I3" s="33"/>
      <c r="J3" s="34"/>
    </row>
    <row r="4" spans="1:10" ht="33.6" customHeight="1" x14ac:dyDescent="0.25">
      <c r="A4" s="120" t="s">
        <v>299</v>
      </c>
      <c r="B4" s="121"/>
      <c r="C4" s="121"/>
      <c r="D4" s="121"/>
      <c r="E4" s="122">
        <v>45658</v>
      </c>
      <c r="F4" s="123"/>
      <c r="G4" s="40" t="s">
        <v>0</v>
      </c>
      <c r="H4" s="122">
        <v>46022</v>
      </c>
      <c r="I4" s="123"/>
      <c r="J4" s="10"/>
    </row>
    <row r="5" spans="1:10" s="44" customFormat="1" ht="10.199999999999999" customHeight="1" x14ac:dyDescent="0.3">
      <c r="A5" s="124"/>
      <c r="B5" s="125"/>
      <c r="C5" s="125"/>
      <c r="D5" s="125"/>
      <c r="E5" s="125"/>
      <c r="F5" s="125"/>
      <c r="G5" s="125"/>
      <c r="H5" s="125"/>
      <c r="I5" s="125"/>
      <c r="J5" s="126"/>
    </row>
    <row r="6" spans="1:10" ht="20.399999999999999" customHeight="1" x14ac:dyDescent="0.25">
      <c r="A6" s="35"/>
      <c r="B6" s="45" t="s">
        <v>321</v>
      </c>
      <c r="C6" s="36"/>
      <c r="D6" s="36"/>
      <c r="E6" s="56">
        <v>2025</v>
      </c>
      <c r="F6" s="46"/>
      <c r="G6" s="40"/>
      <c r="H6" s="46"/>
      <c r="I6" s="46"/>
      <c r="J6" s="19"/>
    </row>
    <row r="7" spans="1:10" s="48" customFormat="1" ht="10.95" customHeight="1" x14ac:dyDescent="0.25">
      <c r="A7" s="35"/>
      <c r="B7" s="36"/>
      <c r="C7" s="36"/>
      <c r="D7" s="36"/>
      <c r="E7" s="47"/>
      <c r="F7" s="47"/>
      <c r="G7" s="40"/>
      <c r="H7" s="47"/>
      <c r="I7" s="47"/>
      <c r="J7" s="19"/>
    </row>
    <row r="8" spans="1:10" ht="37.950000000000003" customHeight="1" x14ac:dyDescent="0.25">
      <c r="A8" s="129" t="s">
        <v>322</v>
      </c>
      <c r="B8" s="130"/>
      <c r="C8" s="130"/>
      <c r="D8" s="130"/>
      <c r="E8" s="130"/>
      <c r="F8" s="130"/>
      <c r="G8" s="130"/>
      <c r="H8" s="130"/>
      <c r="I8" s="130"/>
      <c r="J8" s="11"/>
    </row>
    <row r="9" spans="1:10" ht="13.8" x14ac:dyDescent="0.25">
      <c r="A9" s="12"/>
      <c r="B9" s="29"/>
      <c r="C9" s="29"/>
      <c r="D9" s="29"/>
      <c r="E9" s="128"/>
      <c r="F9" s="128"/>
      <c r="G9" s="101"/>
      <c r="H9" s="101"/>
      <c r="I9" s="38"/>
      <c r="J9" s="39"/>
    </row>
    <row r="10" spans="1:10" ht="25.95" customHeight="1" x14ac:dyDescent="0.25">
      <c r="A10" s="131" t="s">
        <v>300</v>
      </c>
      <c r="B10" s="132"/>
      <c r="C10" s="133" t="s">
        <v>447</v>
      </c>
      <c r="D10" s="134"/>
      <c r="E10" s="30"/>
      <c r="F10" s="135" t="s">
        <v>323</v>
      </c>
      <c r="G10" s="136"/>
      <c r="H10" s="137" t="s">
        <v>451</v>
      </c>
      <c r="I10" s="138"/>
      <c r="J10" s="13"/>
    </row>
    <row r="11" spans="1:10" ht="15.6" customHeight="1" x14ac:dyDescent="0.25">
      <c r="A11" s="12"/>
      <c r="B11" s="29"/>
      <c r="C11" s="29"/>
      <c r="D11" s="29"/>
      <c r="E11" s="127"/>
      <c r="F11" s="127"/>
      <c r="G11" s="127"/>
      <c r="H11" s="127"/>
      <c r="I11" s="31"/>
      <c r="J11" s="13"/>
    </row>
    <row r="12" spans="1:10" ht="21" customHeight="1" x14ac:dyDescent="0.25">
      <c r="A12" s="102" t="s">
        <v>315</v>
      </c>
      <c r="B12" s="132"/>
      <c r="C12" s="133" t="s">
        <v>448</v>
      </c>
      <c r="D12" s="134"/>
      <c r="E12" s="141"/>
      <c r="F12" s="127"/>
      <c r="G12" s="127"/>
      <c r="H12" s="127"/>
      <c r="I12" s="31"/>
      <c r="J12" s="13"/>
    </row>
    <row r="13" spans="1:10" ht="10.95" customHeight="1" x14ac:dyDescent="0.25">
      <c r="A13" s="30"/>
      <c r="B13" s="31"/>
      <c r="C13" s="29"/>
      <c r="D13" s="29"/>
      <c r="E13" s="101"/>
      <c r="F13" s="101"/>
      <c r="G13" s="101"/>
      <c r="H13" s="101"/>
      <c r="I13" s="29"/>
      <c r="J13" s="14"/>
    </row>
    <row r="14" spans="1:10" ht="22.95" customHeight="1" x14ac:dyDescent="0.25">
      <c r="A14" s="102" t="s">
        <v>301</v>
      </c>
      <c r="B14" s="142"/>
      <c r="C14" s="133" t="s">
        <v>449</v>
      </c>
      <c r="D14" s="134"/>
      <c r="E14" s="139"/>
      <c r="F14" s="140"/>
      <c r="G14" s="43" t="s">
        <v>324</v>
      </c>
      <c r="H14" s="137" t="s">
        <v>452</v>
      </c>
      <c r="I14" s="138"/>
      <c r="J14" s="41"/>
    </row>
    <row r="15" spans="1:10" ht="14.4" customHeight="1" x14ac:dyDescent="0.25">
      <c r="A15" s="30"/>
      <c r="B15" s="31"/>
      <c r="C15" s="29"/>
      <c r="D15" s="29"/>
      <c r="E15" s="101"/>
      <c r="F15" s="101"/>
      <c r="G15" s="101"/>
      <c r="H15" s="101"/>
      <c r="I15" s="29"/>
      <c r="J15" s="14"/>
    </row>
    <row r="16" spans="1:10" ht="13.2" customHeight="1" x14ac:dyDescent="0.25">
      <c r="A16" s="102" t="s">
        <v>325</v>
      </c>
      <c r="B16" s="142"/>
      <c r="C16" s="133" t="s">
        <v>450</v>
      </c>
      <c r="D16" s="134"/>
      <c r="E16" s="37"/>
      <c r="F16" s="37"/>
      <c r="G16" s="37"/>
      <c r="H16" s="37"/>
      <c r="I16" s="37"/>
      <c r="J16" s="41"/>
    </row>
    <row r="17" spans="1:10" ht="14.4" customHeight="1" x14ac:dyDescent="0.25">
      <c r="A17" s="143"/>
      <c r="B17" s="144"/>
      <c r="C17" s="144"/>
      <c r="D17" s="144"/>
      <c r="E17" s="144"/>
      <c r="F17" s="144"/>
      <c r="G17" s="144"/>
      <c r="H17" s="144"/>
      <c r="I17" s="144"/>
      <c r="J17" s="145"/>
    </row>
    <row r="18" spans="1:10" x14ac:dyDescent="0.25">
      <c r="A18" s="131" t="s">
        <v>302</v>
      </c>
      <c r="B18" s="132"/>
      <c r="C18" s="146" t="s">
        <v>453</v>
      </c>
      <c r="D18" s="147"/>
      <c r="E18" s="147"/>
      <c r="F18" s="147"/>
      <c r="G18" s="147"/>
      <c r="H18" s="147"/>
      <c r="I18" s="147"/>
      <c r="J18" s="148"/>
    </row>
    <row r="19" spans="1:10" ht="13.8" x14ac:dyDescent="0.25">
      <c r="A19" s="12"/>
      <c r="B19" s="29"/>
      <c r="C19" s="42"/>
      <c r="D19" s="29"/>
      <c r="E19" s="101"/>
      <c r="F19" s="101"/>
      <c r="G19" s="101"/>
      <c r="H19" s="101"/>
      <c r="I19" s="29"/>
      <c r="J19" s="14"/>
    </row>
    <row r="20" spans="1:10" ht="13.8" x14ac:dyDescent="0.25">
      <c r="A20" s="131" t="s">
        <v>303</v>
      </c>
      <c r="B20" s="132"/>
      <c r="C20" s="137">
        <v>21210</v>
      </c>
      <c r="D20" s="138"/>
      <c r="E20" s="101"/>
      <c r="F20" s="101"/>
      <c r="G20" s="146" t="s">
        <v>454</v>
      </c>
      <c r="H20" s="147"/>
      <c r="I20" s="147"/>
      <c r="J20" s="148"/>
    </row>
    <row r="21" spans="1:10" ht="13.8" x14ac:dyDescent="0.25">
      <c r="A21" s="12"/>
      <c r="B21" s="29"/>
      <c r="C21" s="29"/>
      <c r="D21" s="29"/>
      <c r="E21" s="101"/>
      <c r="F21" s="101"/>
      <c r="G21" s="101"/>
      <c r="H21" s="101"/>
      <c r="I21" s="29"/>
      <c r="J21" s="14"/>
    </row>
    <row r="22" spans="1:10" x14ac:dyDescent="0.25">
      <c r="A22" s="131" t="s">
        <v>304</v>
      </c>
      <c r="B22" s="132"/>
      <c r="C22" s="146" t="s">
        <v>455</v>
      </c>
      <c r="D22" s="147"/>
      <c r="E22" s="147"/>
      <c r="F22" s="147"/>
      <c r="G22" s="147"/>
      <c r="H22" s="147"/>
      <c r="I22" s="147"/>
      <c r="J22" s="148"/>
    </row>
    <row r="23" spans="1:10" ht="13.8" x14ac:dyDescent="0.25">
      <c r="A23" s="12"/>
      <c r="B23" s="29"/>
      <c r="C23" s="29"/>
      <c r="D23" s="29"/>
      <c r="E23" s="101"/>
      <c r="F23" s="101"/>
      <c r="G23" s="101"/>
      <c r="H23" s="101"/>
      <c r="I23" s="29"/>
      <c r="J23" s="14"/>
    </row>
    <row r="24" spans="1:10" ht="13.8" x14ac:dyDescent="0.25">
      <c r="A24" s="131" t="s">
        <v>305</v>
      </c>
      <c r="B24" s="132"/>
      <c r="C24" s="149" t="s">
        <v>456</v>
      </c>
      <c r="D24" s="150"/>
      <c r="E24" s="150"/>
      <c r="F24" s="150"/>
      <c r="G24" s="150"/>
      <c r="H24" s="150"/>
      <c r="I24" s="150"/>
      <c r="J24" s="151"/>
    </row>
    <row r="25" spans="1:10" ht="13.8" x14ac:dyDescent="0.25">
      <c r="A25" s="12"/>
      <c r="B25" s="29"/>
      <c r="C25" s="42"/>
      <c r="D25" s="29"/>
      <c r="E25" s="101"/>
      <c r="F25" s="101"/>
      <c r="G25" s="101"/>
      <c r="H25" s="101"/>
      <c r="I25" s="29"/>
      <c r="J25" s="14"/>
    </row>
    <row r="26" spans="1:10" ht="13.8" x14ac:dyDescent="0.25">
      <c r="A26" s="131" t="s">
        <v>306</v>
      </c>
      <c r="B26" s="132"/>
      <c r="C26" s="149" t="s">
        <v>457</v>
      </c>
      <c r="D26" s="150"/>
      <c r="E26" s="150"/>
      <c r="F26" s="150"/>
      <c r="G26" s="150"/>
      <c r="H26" s="150"/>
      <c r="I26" s="150"/>
      <c r="J26" s="151"/>
    </row>
    <row r="27" spans="1:10" ht="13.95" customHeight="1" x14ac:dyDescent="0.25">
      <c r="A27" s="12"/>
      <c r="B27" s="29"/>
      <c r="C27" s="42"/>
      <c r="D27" s="29"/>
      <c r="E27" s="101"/>
      <c r="F27" s="101"/>
      <c r="G27" s="101"/>
      <c r="H27" s="101"/>
      <c r="I27" s="29"/>
      <c r="J27" s="14"/>
    </row>
    <row r="28" spans="1:10" ht="22.95" customHeight="1" x14ac:dyDescent="0.25">
      <c r="A28" s="102" t="s">
        <v>316</v>
      </c>
      <c r="B28" s="132"/>
      <c r="C28" s="25">
        <v>1148</v>
      </c>
      <c r="D28" s="15"/>
      <c r="E28" s="109"/>
      <c r="F28" s="109"/>
      <c r="G28" s="109"/>
      <c r="H28" s="109"/>
      <c r="I28" s="152"/>
      <c r="J28" s="153"/>
    </row>
    <row r="29" spans="1:10" ht="13.8" x14ac:dyDescent="0.25">
      <c r="A29" s="12"/>
      <c r="B29" s="29"/>
      <c r="C29" s="29"/>
      <c r="D29" s="29"/>
      <c r="E29" s="101"/>
      <c r="F29" s="101"/>
      <c r="G29" s="101"/>
      <c r="H29" s="101"/>
      <c r="I29" s="29"/>
      <c r="J29" s="14"/>
    </row>
    <row r="30" spans="1:10" ht="14.4" x14ac:dyDescent="0.25">
      <c r="A30" s="131" t="s">
        <v>307</v>
      </c>
      <c r="B30" s="132"/>
      <c r="C30" s="55" t="s">
        <v>327</v>
      </c>
      <c r="D30" s="154" t="s">
        <v>326</v>
      </c>
      <c r="E30" s="113"/>
      <c r="F30" s="113"/>
      <c r="G30" s="113"/>
      <c r="H30" s="49" t="s">
        <v>327</v>
      </c>
      <c r="I30" s="50" t="s">
        <v>328</v>
      </c>
      <c r="J30" s="51"/>
    </row>
    <row r="31" spans="1:10" ht="13.8" x14ac:dyDescent="0.25">
      <c r="A31" s="131"/>
      <c r="B31" s="132"/>
      <c r="C31" s="16"/>
      <c r="D31" s="40"/>
      <c r="E31" s="140"/>
      <c r="F31" s="140"/>
      <c r="G31" s="140"/>
      <c r="H31" s="140"/>
      <c r="I31" s="155"/>
      <c r="J31" s="156"/>
    </row>
    <row r="32" spans="1:10" ht="13.8" x14ac:dyDescent="0.25">
      <c r="A32" s="131" t="s">
        <v>317</v>
      </c>
      <c r="B32" s="132"/>
      <c r="C32" s="25" t="s">
        <v>331</v>
      </c>
      <c r="D32" s="154" t="s">
        <v>329</v>
      </c>
      <c r="E32" s="113"/>
      <c r="F32" s="113"/>
      <c r="G32" s="113"/>
      <c r="H32" s="52" t="s">
        <v>330</v>
      </c>
      <c r="I32" s="53" t="s">
        <v>331</v>
      </c>
      <c r="J32" s="54"/>
    </row>
    <row r="33" spans="1:10" ht="13.8" x14ac:dyDescent="0.25">
      <c r="A33" s="12"/>
      <c r="B33" s="29"/>
      <c r="C33" s="29"/>
      <c r="D33" s="29"/>
      <c r="E33" s="101"/>
      <c r="F33" s="101"/>
      <c r="G33" s="101"/>
      <c r="H33" s="101"/>
      <c r="I33" s="29"/>
      <c r="J33" s="14"/>
    </row>
    <row r="34" spans="1:10" x14ac:dyDescent="0.25">
      <c r="A34" s="154" t="s">
        <v>318</v>
      </c>
      <c r="B34" s="113"/>
      <c r="C34" s="113"/>
      <c r="D34" s="113"/>
      <c r="E34" s="113" t="s">
        <v>308</v>
      </c>
      <c r="F34" s="113"/>
      <c r="G34" s="113"/>
      <c r="H34" s="113"/>
      <c r="I34" s="113"/>
      <c r="J34" s="17" t="s">
        <v>309</v>
      </c>
    </row>
    <row r="35" spans="1:10" s="93" customFormat="1" ht="13.8" x14ac:dyDescent="0.25">
      <c r="A35" s="91"/>
      <c r="B35" s="90"/>
      <c r="C35" s="90"/>
      <c r="D35" s="90"/>
      <c r="E35" s="157"/>
      <c r="F35" s="157"/>
      <c r="G35" s="157"/>
      <c r="H35" s="157"/>
      <c r="I35" s="90"/>
      <c r="J35" s="92"/>
    </row>
    <row r="36" spans="1:10" s="93" customFormat="1" x14ac:dyDescent="0.25">
      <c r="A36" s="158"/>
      <c r="B36" s="159"/>
      <c r="C36" s="159"/>
      <c r="D36" s="159"/>
      <c r="E36" s="158"/>
      <c r="F36" s="159"/>
      <c r="G36" s="159"/>
      <c r="H36" s="159"/>
      <c r="I36" s="160"/>
      <c r="J36" s="89"/>
    </row>
    <row r="37" spans="1:10" s="93" customFormat="1" ht="13.8" x14ac:dyDescent="0.25">
      <c r="A37" s="91"/>
      <c r="B37" s="90"/>
      <c r="C37" s="94"/>
      <c r="D37" s="162"/>
      <c r="E37" s="162"/>
      <c r="F37" s="162"/>
      <c r="G37" s="162"/>
      <c r="H37" s="162"/>
      <c r="I37" s="162"/>
      <c r="J37" s="96"/>
    </row>
    <row r="38" spans="1:10" s="93" customFormat="1" x14ac:dyDescent="0.25">
      <c r="A38" s="158"/>
      <c r="B38" s="159"/>
      <c r="C38" s="159"/>
      <c r="D38" s="160"/>
      <c r="E38" s="158"/>
      <c r="F38" s="159"/>
      <c r="G38" s="159"/>
      <c r="H38" s="159"/>
      <c r="I38" s="160"/>
      <c r="J38" s="25"/>
    </row>
    <row r="39" spans="1:10" s="93" customFormat="1" ht="13.8" x14ac:dyDescent="0.25">
      <c r="A39" s="91"/>
      <c r="B39" s="90"/>
      <c r="C39" s="94"/>
      <c r="D39" s="95"/>
      <c r="E39" s="162"/>
      <c r="F39" s="162"/>
      <c r="G39" s="162"/>
      <c r="H39" s="162"/>
      <c r="I39" s="97"/>
      <c r="J39" s="96"/>
    </row>
    <row r="40" spans="1:10" s="93" customFormat="1" x14ac:dyDescent="0.25">
      <c r="A40" s="158"/>
      <c r="B40" s="159"/>
      <c r="C40" s="159"/>
      <c r="D40" s="160"/>
      <c r="E40" s="158"/>
      <c r="F40" s="159"/>
      <c r="G40" s="159"/>
      <c r="H40" s="159"/>
      <c r="I40" s="160"/>
      <c r="J40" s="25"/>
    </row>
    <row r="41" spans="1:10" s="93" customFormat="1" ht="13.8" x14ac:dyDescent="0.25">
      <c r="A41" s="91"/>
      <c r="B41" s="90"/>
      <c r="C41" s="94"/>
      <c r="D41" s="95"/>
      <c r="E41" s="95"/>
      <c r="F41" s="95"/>
      <c r="G41" s="95"/>
      <c r="H41" s="95"/>
      <c r="I41" s="97"/>
      <c r="J41" s="96"/>
    </row>
    <row r="42" spans="1:10" s="93" customFormat="1" x14ac:dyDescent="0.25">
      <c r="A42" s="158"/>
      <c r="B42" s="159"/>
      <c r="C42" s="159"/>
      <c r="D42" s="160"/>
      <c r="E42" s="158"/>
      <c r="F42" s="159"/>
      <c r="G42" s="159"/>
      <c r="H42" s="159"/>
      <c r="I42" s="160"/>
      <c r="J42" s="25"/>
    </row>
    <row r="43" spans="1:10" s="93" customFormat="1" ht="13.8" x14ac:dyDescent="0.25">
      <c r="A43" s="98"/>
      <c r="B43" s="94"/>
      <c r="C43" s="161"/>
      <c r="D43" s="161"/>
      <c r="E43" s="157"/>
      <c r="F43" s="157"/>
      <c r="G43" s="161"/>
      <c r="H43" s="161"/>
      <c r="I43" s="161"/>
      <c r="J43" s="96"/>
    </row>
    <row r="44" spans="1:10" s="93" customFormat="1" x14ac:dyDescent="0.25">
      <c r="A44" s="158"/>
      <c r="B44" s="159"/>
      <c r="C44" s="159"/>
      <c r="D44" s="160"/>
      <c r="E44" s="158"/>
      <c r="F44" s="159"/>
      <c r="G44" s="159"/>
      <c r="H44" s="159"/>
      <c r="I44" s="160"/>
      <c r="J44" s="25"/>
    </row>
    <row r="45" spans="1:10" s="93" customFormat="1" ht="13.8" x14ac:dyDescent="0.25">
      <c r="A45" s="98"/>
      <c r="B45" s="94"/>
      <c r="C45" s="94"/>
      <c r="D45" s="90"/>
      <c r="E45" s="157"/>
      <c r="F45" s="157"/>
      <c r="G45" s="161"/>
      <c r="H45" s="161"/>
      <c r="I45" s="90"/>
      <c r="J45" s="96"/>
    </row>
    <row r="46" spans="1:10" s="93" customFormat="1" x14ac:dyDescent="0.25">
      <c r="A46" s="158"/>
      <c r="B46" s="159"/>
      <c r="C46" s="159"/>
      <c r="D46" s="160"/>
      <c r="E46" s="158"/>
      <c r="F46" s="159"/>
      <c r="G46" s="159"/>
      <c r="H46" s="159"/>
      <c r="I46" s="160"/>
      <c r="J46" s="25"/>
    </row>
    <row r="47" spans="1:10" s="93" customFormat="1" ht="13.8" x14ac:dyDescent="0.25">
      <c r="A47" s="98"/>
      <c r="B47" s="94"/>
      <c r="C47" s="94"/>
      <c r="D47" s="90"/>
      <c r="E47" s="157"/>
      <c r="F47" s="157"/>
      <c r="G47" s="161"/>
      <c r="H47" s="161"/>
      <c r="I47" s="90"/>
      <c r="J47" s="99" t="s">
        <v>332</v>
      </c>
    </row>
    <row r="48" spans="1:10" s="93" customFormat="1" ht="13.8" x14ac:dyDescent="0.25">
      <c r="A48" s="98"/>
      <c r="B48" s="94"/>
      <c r="C48" s="94"/>
      <c r="D48" s="90"/>
      <c r="E48" s="157"/>
      <c r="F48" s="157"/>
      <c r="G48" s="161"/>
      <c r="H48" s="161"/>
      <c r="I48" s="90"/>
      <c r="J48" s="99" t="s">
        <v>333</v>
      </c>
    </row>
    <row r="49" spans="1:10" ht="14.4" customHeight="1" x14ac:dyDescent="0.25">
      <c r="A49" s="102" t="s">
        <v>310</v>
      </c>
      <c r="B49" s="103"/>
      <c r="C49" s="137" t="s">
        <v>333</v>
      </c>
      <c r="D49" s="138"/>
      <c r="E49" s="164" t="s">
        <v>334</v>
      </c>
      <c r="F49" s="165"/>
      <c r="G49" s="146"/>
      <c r="H49" s="147"/>
      <c r="I49" s="147"/>
      <c r="J49" s="148"/>
    </row>
    <row r="50" spans="1:10" ht="13.8" x14ac:dyDescent="0.25">
      <c r="A50" s="18"/>
      <c r="B50" s="42"/>
      <c r="C50" s="163"/>
      <c r="D50" s="163"/>
      <c r="E50" s="101"/>
      <c r="F50" s="101"/>
      <c r="G50" s="107" t="s">
        <v>335</v>
      </c>
      <c r="H50" s="107"/>
      <c r="I50" s="107"/>
      <c r="J50" s="19"/>
    </row>
    <row r="51" spans="1:10" ht="13.95" customHeight="1" x14ac:dyDescent="0.25">
      <c r="A51" s="102" t="s">
        <v>311</v>
      </c>
      <c r="B51" s="103"/>
      <c r="C51" s="146" t="s">
        <v>458</v>
      </c>
      <c r="D51" s="147"/>
      <c r="E51" s="147"/>
      <c r="F51" s="147"/>
      <c r="G51" s="147"/>
      <c r="H51" s="147"/>
      <c r="I51" s="147"/>
      <c r="J51" s="148"/>
    </row>
    <row r="52" spans="1:10" ht="13.8" x14ac:dyDescent="0.25">
      <c r="A52" s="12"/>
      <c r="B52" s="29"/>
      <c r="C52" s="109" t="s">
        <v>312</v>
      </c>
      <c r="D52" s="109"/>
      <c r="E52" s="109"/>
      <c r="F52" s="109"/>
      <c r="G52" s="109"/>
      <c r="H52" s="109"/>
      <c r="I52" s="109"/>
      <c r="J52" s="14"/>
    </row>
    <row r="53" spans="1:10" ht="13.8" x14ac:dyDescent="0.25">
      <c r="A53" s="102" t="s">
        <v>313</v>
      </c>
      <c r="B53" s="103"/>
      <c r="C53" s="110" t="s">
        <v>459</v>
      </c>
      <c r="D53" s="111"/>
      <c r="E53" s="112"/>
      <c r="F53" s="101"/>
      <c r="G53" s="101"/>
      <c r="H53" s="113"/>
      <c r="I53" s="113"/>
      <c r="J53" s="114"/>
    </row>
    <row r="54" spans="1:10" ht="13.8" x14ac:dyDescent="0.25">
      <c r="A54" s="12"/>
      <c r="B54" s="29"/>
      <c r="C54" s="42"/>
      <c r="D54" s="29"/>
      <c r="E54" s="101"/>
      <c r="F54" s="101"/>
      <c r="G54" s="101"/>
      <c r="H54" s="101"/>
      <c r="I54" s="29"/>
      <c r="J54" s="14"/>
    </row>
    <row r="55" spans="1:10" ht="14.4" customHeight="1" x14ac:dyDescent="0.25">
      <c r="A55" s="102" t="s">
        <v>305</v>
      </c>
      <c r="B55" s="103"/>
      <c r="C55" s="104" t="s">
        <v>460</v>
      </c>
      <c r="D55" s="105"/>
      <c r="E55" s="105"/>
      <c r="F55" s="105"/>
      <c r="G55" s="105"/>
      <c r="H55" s="105"/>
      <c r="I55" s="105"/>
      <c r="J55" s="106"/>
    </row>
    <row r="56" spans="1:10" ht="13.8" x14ac:dyDescent="0.25">
      <c r="A56" s="12"/>
      <c r="B56" s="29"/>
      <c r="C56" s="29"/>
      <c r="D56" s="29"/>
      <c r="E56" s="101"/>
      <c r="F56" s="101"/>
      <c r="G56" s="101"/>
      <c r="H56" s="101"/>
      <c r="I56" s="29"/>
      <c r="J56" s="14"/>
    </row>
    <row r="57" spans="1:10" ht="13.8" x14ac:dyDescent="0.25">
      <c r="A57" s="102" t="s">
        <v>336</v>
      </c>
      <c r="B57" s="103"/>
      <c r="C57" s="104" t="s">
        <v>461</v>
      </c>
      <c r="D57" s="105"/>
      <c r="E57" s="105"/>
      <c r="F57" s="105"/>
      <c r="G57" s="105"/>
      <c r="H57" s="105"/>
      <c r="I57" s="105"/>
      <c r="J57" s="106"/>
    </row>
    <row r="58" spans="1:10" ht="14.4" customHeight="1" x14ac:dyDescent="0.25">
      <c r="A58" s="12"/>
      <c r="B58" s="29"/>
      <c r="C58" s="107" t="s">
        <v>337</v>
      </c>
      <c r="D58" s="107"/>
      <c r="E58" s="107"/>
      <c r="F58" s="107"/>
      <c r="G58" s="29"/>
      <c r="H58" s="29"/>
      <c r="I58" s="29"/>
      <c r="J58" s="14"/>
    </row>
    <row r="59" spans="1:10" ht="13.8" x14ac:dyDescent="0.25">
      <c r="A59" s="102" t="s">
        <v>338</v>
      </c>
      <c r="B59" s="103"/>
      <c r="C59" s="104" t="s">
        <v>462</v>
      </c>
      <c r="D59" s="105"/>
      <c r="E59" s="105"/>
      <c r="F59" s="105"/>
      <c r="G59" s="105"/>
      <c r="H59" s="105"/>
      <c r="I59" s="105"/>
      <c r="J59" s="106"/>
    </row>
    <row r="60" spans="1:10" ht="14.4" customHeight="1" x14ac:dyDescent="0.25">
      <c r="A60" s="20"/>
      <c r="B60" s="21"/>
      <c r="C60" s="108" t="s">
        <v>339</v>
      </c>
      <c r="D60" s="108"/>
      <c r="E60" s="108"/>
      <c r="F60" s="108"/>
      <c r="G60" s="108"/>
      <c r="H60" s="21"/>
      <c r="I60" s="21"/>
      <c r="J60" s="22"/>
    </row>
    <row r="67" ht="27" customHeight="1" x14ac:dyDescent="0.25"/>
    <row r="71" ht="38.4" customHeight="1" x14ac:dyDescent="0.25"/>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3" zoomScaleNormal="100" zoomScaleSheetLayoutView="100" workbookViewId="0">
      <selection activeCell="I13" sqref="I13"/>
    </sheetView>
  </sheetViews>
  <sheetFormatPr defaultColWidth="8.88671875" defaultRowHeight="13.2" x14ac:dyDescent="0.25"/>
  <cols>
    <col min="8" max="9" width="15.6640625" style="24" customWidth="1"/>
    <col min="10" max="10" width="10.33203125" bestFit="1" customWidth="1"/>
  </cols>
  <sheetData>
    <row r="1" spans="1:9" x14ac:dyDescent="0.25">
      <c r="A1" s="174" t="s">
        <v>1</v>
      </c>
      <c r="B1" s="175"/>
      <c r="C1" s="175"/>
      <c r="D1" s="175"/>
      <c r="E1" s="175"/>
      <c r="F1" s="175"/>
      <c r="G1" s="175"/>
      <c r="H1" s="175"/>
      <c r="I1" s="175"/>
    </row>
    <row r="2" spans="1:9" x14ac:dyDescent="0.25">
      <c r="A2" s="176" t="s">
        <v>463</v>
      </c>
      <c r="B2" s="177"/>
      <c r="C2" s="177"/>
      <c r="D2" s="177"/>
      <c r="E2" s="177"/>
      <c r="F2" s="177"/>
      <c r="G2" s="177"/>
      <c r="H2" s="177"/>
      <c r="I2" s="177"/>
    </row>
    <row r="3" spans="1:9" x14ac:dyDescent="0.25">
      <c r="A3" s="178" t="s">
        <v>436</v>
      </c>
      <c r="B3" s="178"/>
      <c r="C3" s="178"/>
      <c r="D3" s="178"/>
      <c r="E3" s="178"/>
      <c r="F3" s="178"/>
      <c r="G3" s="178"/>
      <c r="H3" s="178"/>
      <c r="I3" s="178"/>
    </row>
    <row r="4" spans="1:9" x14ac:dyDescent="0.25">
      <c r="A4" s="179" t="s">
        <v>464</v>
      </c>
      <c r="B4" s="180"/>
      <c r="C4" s="180"/>
      <c r="D4" s="180"/>
      <c r="E4" s="180"/>
      <c r="F4" s="180"/>
      <c r="G4" s="180"/>
      <c r="H4" s="180"/>
      <c r="I4" s="181"/>
    </row>
    <row r="5" spans="1:9" ht="30.6" x14ac:dyDescent="0.25">
      <c r="A5" s="184" t="s">
        <v>2</v>
      </c>
      <c r="B5" s="185"/>
      <c r="C5" s="185"/>
      <c r="D5" s="185"/>
      <c r="E5" s="185"/>
      <c r="F5" s="185"/>
      <c r="G5" s="64" t="s">
        <v>104</v>
      </c>
      <c r="H5" s="65" t="s">
        <v>289</v>
      </c>
      <c r="I5" s="65" t="s">
        <v>294</v>
      </c>
    </row>
    <row r="6" spans="1:9" x14ac:dyDescent="0.25">
      <c r="A6" s="182">
        <v>1</v>
      </c>
      <c r="B6" s="183"/>
      <c r="C6" s="183"/>
      <c r="D6" s="183"/>
      <c r="E6" s="183"/>
      <c r="F6" s="183"/>
      <c r="G6" s="66">
        <v>2</v>
      </c>
      <c r="H6" s="65">
        <v>3</v>
      </c>
      <c r="I6" s="65">
        <v>4</v>
      </c>
    </row>
    <row r="7" spans="1:9" x14ac:dyDescent="0.25">
      <c r="A7" s="186"/>
      <c r="B7" s="186"/>
      <c r="C7" s="186"/>
      <c r="D7" s="186"/>
      <c r="E7" s="186"/>
      <c r="F7" s="186"/>
      <c r="G7" s="186"/>
      <c r="H7" s="186"/>
      <c r="I7" s="187"/>
    </row>
    <row r="8" spans="1:9" ht="12.75" customHeight="1" x14ac:dyDescent="0.25">
      <c r="A8" s="167" t="s">
        <v>4</v>
      </c>
      <c r="B8" s="167"/>
      <c r="C8" s="167"/>
      <c r="D8" s="167"/>
      <c r="E8" s="167"/>
      <c r="F8" s="167"/>
      <c r="G8" s="57">
        <v>1</v>
      </c>
      <c r="H8" s="67">
        <v>0</v>
      </c>
      <c r="I8" s="67">
        <v>0</v>
      </c>
    </row>
    <row r="9" spans="1:9" ht="12.75" customHeight="1" x14ac:dyDescent="0.25">
      <c r="A9" s="168" t="s">
        <v>5</v>
      </c>
      <c r="B9" s="168"/>
      <c r="C9" s="168"/>
      <c r="D9" s="168"/>
      <c r="E9" s="168"/>
      <c r="F9" s="168"/>
      <c r="G9" s="58">
        <v>2</v>
      </c>
      <c r="H9" s="68">
        <f>H10+H17+H27+H38+H43</f>
        <v>115790001</v>
      </c>
      <c r="I9" s="68">
        <f>I10+I17+I27+I38+I43</f>
        <v>108687523</v>
      </c>
    </row>
    <row r="10" spans="1:9" ht="12.75" customHeight="1" x14ac:dyDescent="0.25">
      <c r="A10" s="171" t="s">
        <v>6</v>
      </c>
      <c r="B10" s="171"/>
      <c r="C10" s="171"/>
      <c r="D10" s="171"/>
      <c r="E10" s="171"/>
      <c r="F10" s="171"/>
      <c r="G10" s="58">
        <v>3</v>
      </c>
      <c r="H10" s="68">
        <f>H11+H12+H13+H14+H15+H16</f>
        <v>9278055</v>
      </c>
      <c r="I10" s="68">
        <f>I11+I12+I13+I14+I15+I16</f>
        <v>7971440</v>
      </c>
    </row>
    <row r="11" spans="1:9" ht="12.75" customHeight="1" x14ac:dyDescent="0.25">
      <c r="A11" s="166" t="s">
        <v>7</v>
      </c>
      <c r="B11" s="166"/>
      <c r="C11" s="166"/>
      <c r="D11" s="166"/>
      <c r="E11" s="166"/>
      <c r="F11" s="166"/>
      <c r="G11" s="57">
        <v>4</v>
      </c>
      <c r="H11" s="67">
        <v>6008393</v>
      </c>
      <c r="I11" s="67">
        <v>7033713</v>
      </c>
    </row>
    <row r="12" spans="1:9" ht="23.4" customHeight="1" x14ac:dyDescent="0.25">
      <c r="A12" s="166" t="s">
        <v>8</v>
      </c>
      <c r="B12" s="166"/>
      <c r="C12" s="166"/>
      <c r="D12" s="166"/>
      <c r="E12" s="166"/>
      <c r="F12" s="166"/>
      <c r="G12" s="57">
        <v>5</v>
      </c>
      <c r="H12" s="67">
        <v>140415</v>
      </c>
      <c r="I12" s="67">
        <v>132013</v>
      </c>
    </row>
    <row r="13" spans="1:9" ht="12.75" customHeight="1" x14ac:dyDescent="0.25">
      <c r="A13" s="166" t="s">
        <v>9</v>
      </c>
      <c r="B13" s="166"/>
      <c r="C13" s="166"/>
      <c r="D13" s="166"/>
      <c r="E13" s="166"/>
      <c r="F13" s="166"/>
      <c r="G13" s="57">
        <v>6</v>
      </c>
      <c r="H13" s="67">
        <v>0</v>
      </c>
      <c r="I13" s="67">
        <v>0</v>
      </c>
    </row>
    <row r="14" spans="1:9" ht="12.75" customHeight="1" x14ac:dyDescent="0.25">
      <c r="A14" s="166" t="s">
        <v>10</v>
      </c>
      <c r="B14" s="166"/>
      <c r="C14" s="166"/>
      <c r="D14" s="166"/>
      <c r="E14" s="166"/>
      <c r="F14" s="166"/>
      <c r="G14" s="57">
        <v>7</v>
      </c>
      <c r="H14" s="67">
        <v>0</v>
      </c>
      <c r="I14" s="67">
        <v>0</v>
      </c>
    </row>
    <row r="15" spans="1:9" ht="12.75" customHeight="1" x14ac:dyDescent="0.25">
      <c r="A15" s="166" t="s">
        <v>11</v>
      </c>
      <c r="B15" s="166"/>
      <c r="C15" s="166"/>
      <c r="D15" s="166"/>
      <c r="E15" s="166"/>
      <c r="F15" s="166"/>
      <c r="G15" s="57">
        <v>8</v>
      </c>
      <c r="H15" s="67">
        <v>3123521</v>
      </c>
      <c r="I15" s="67">
        <v>801847</v>
      </c>
    </row>
    <row r="16" spans="1:9" ht="12.75" customHeight="1" x14ac:dyDescent="0.25">
      <c r="A16" s="166" t="s">
        <v>12</v>
      </c>
      <c r="B16" s="166"/>
      <c r="C16" s="166"/>
      <c r="D16" s="166"/>
      <c r="E16" s="166"/>
      <c r="F16" s="166"/>
      <c r="G16" s="57">
        <v>9</v>
      </c>
      <c r="H16" s="67">
        <v>5726</v>
      </c>
      <c r="I16" s="67">
        <v>3867</v>
      </c>
    </row>
    <row r="17" spans="1:9" ht="12.75" customHeight="1" x14ac:dyDescent="0.25">
      <c r="A17" s="171" t="s">
        <v>13</v>
      </c>
      <c r="B17" s="171"/>
      <c r="C17" s="171"/>
      <c r="D17" s="171"/>
      <c r="E17" s="171"/>
      <c r="F17" s="171"/>
      <c r="G17" s="58">
        <v>10</v>
      </c>
      <c r="H17" s="68">
        <f>H18+H19+H20+H21+H22+H23+H24+H25+H26</f>
        <v>74430896</v>
      </c>
      <c r="I17" s="68">
        <f>I18+I19+I20+I21+I22+I23+I24+I25+I26</f>
        <v>70197376</v>
      </c>
    </row>
    <row r="18" spans="1:9" ht="12.75" customHeight="1" x14ac:dyDescent="0.25">
      <c r="A18" s="166" t="s">
        <v>14</v>
      </c>
      <c r="B18" s="166"/>
      <c r="C18" s="166"/>
      <c r="D18" s="166"/>
      <c r="E18" s="166"/>
      <c r="F18" s="166"/>
      <c r="G18" s="57">
        <v>11</v>
      </c>
      <c r="H18" s="67">
        <v>17365617</v>
      </c>
      <c r="I18" s="67">
        <v>17335897</v>
      </c>
    </row>
    <row r="19" spans="1:9" ht="12.75" customHeight="1" x14ac:dyDescent="0.25">
      <c r="A19" s="166" t="s">
        <v>15</v>
      </c>
      <c r="B19" s="166"/>
      <c r="C19" s="166"/>
      <c r="D19" s="166"/>
      <c r="E19" s="166"/>
      <c r="F19" s="166"/>
      <c r="G19" s="57">
        <v>12</v>
      </c>
      <c r="H19" s="67">
        <v>23548739</v>
      </c>
      <c r="I19" s="67">
        <v>22951306</v>
      </c>
    </row>
    <row r="20" spans="1:9" ht="12.75" customHeight="1" x14ac:dyDescent="0.25">
      <c r="A20" s="166" t="s">
        <v>16</v>
      </c>
      <c r="B20" s="166"/>
      <c r="C20" s="166"/>
      <c r="D20" s="166"/>
      <c r="E20" s="166"/>
      <c r="F20" s="166"/>
      <c r="G20" s="57">
        <v>13</v>
      </c>
      <c r="H20" s="67">
        <v>21672755</v>
      </c>
      <c r="I20" s="67">
        <v>19821388</v>
      </c>
    </row>
    <row r="21" spans="1:9" ht="12.75" customHeight="1" x14ac:dyDescent="0.25">
      <c r="A21" s="166" t="s">
        <v>17</v>
      </c>
      <c r="B21" s="166"/>
      <c r="C21" s="166"/>
      <c r="D21" s="166"/>
      <c r="E21" s="166"/>
      <c r="F21" s="166"/>
      <c r="G21" s="57">
        <v>14</v>
      </c>
      <c r="H21" s="67">
        <v>3969001</v>
      </c>
      <c r="I21" s="67">
        <v>3389493</v>
      </c>
    </row>
    <row r="22" spans="1:9" ht="12.75" customHeight="1" x14ac:dyDescent="0.25">
      <c r="A22" s="166" t="s">
        <v>18</v>
      </c>
      <c r="B22" s="166"/>
      <c r="C22" s="166"/>
      <c r="D22" s="166"/>
      <c r="E22" s="166"/>
      <c r="F22" s="166"/>
      <c r="G22" s="57">
        <v>15</v>
      </c>
      <c r="H22" s="67">
        <v>0</v>
      </c>
      <c r="I22" s="67">
        <v>0</v>
      </c>
    </row>
    <row r="23" spans="1:9" ht="12.75" customHeight="1" x14ac:dyDescent="0.25">
      <c r="A23" s="166" t="s">
        <v>19</v>
      </c>
      <c r="B23" s="166"/>
      <c r="C23" s="166"/>
      <c r="D23" s="166"/>
      <c r="E23" s="166"/>
      <c r="F23" s="166"/>
      <c r="G23" s="57">
        <v>16</v>
      </c>
      <c r="H23" s="67">
        <v>0</v>
      </c>
      <c r="I23" s="67">
        <v>0</v>
      </c>
    </row>
    <row r="24" spans="1:9" ht="12.75" customHeight="1" x14ac:dyDescent="0.25">
      <c r="A24" s="166" t="s">
        <v>20</v>
      </c>
      <c r="B24" s="166"/>
      <c r="C24" s="166"/>
      <c r="D24" s="166"/>
      <c r="E24" s="166"/>
      <c r="F24" s="166"/>
      <c r="G24" s="57">
        <v>17</v>
      </c>
      <c r="H24" s="67">
        <v>2511367</v>
      </c>
      <c r="I24" s="67">
        <v>2185262</v>
      </c>
    </row>
    <row r="25" spans="1:9" ht="12.75" customHeight="1" x14ac:dyDescent="0.25">
      <c r="A25" s="166" t="s">
        <v>21</v>
      </c>
      <c r="B25" s="166"/>
      <c r="C25" s="166"/>
      <c r="D25" s="166"/>
      <c r="E25" s="166"/>
      <c r="F25" s="166"/>
      <c r="G25" s="57">
        <v>18</v>
      </c>
      <c r="H25" s="67">
        <v>2146229</v>
      </c>
      <c r="I25" s="67">
        <v>1336106</v>
      </c>
    </row>
    <row r="26" spans="1:9" ht="12.75" customHeight="1" x14ac:dyDescent="0.25">
      <c r="A26" s="166" t="s">
        <v>22</v>
      </c>
      <c r="B26" s="166"/>
      <c r="C26" s="166"/>
      <c r="D26" s="166"/>
      <c r="E26" s="166"/>
      <c r="F26" s="166"/>
      <c r="G26" s="57">
        <v>19</v>
      </c>
      <c r="H26" s="67">
        <v>3217188</v>
      </c>
      <c r="I26" s="67">
        <v>3177924</v>
      </c>
    </row>
    <row r="27" spans="1:9" ht="12.75" customHeight="1" x14ac:dyDescent="0.25">
      <c r="A27" s="171" t="s">
        <v>23</v>
      </c>
      <c r="B27" s="171"/>
      <c r="C27" s="171"/>
      <c r="D27" s="171"/>
      <c r="E27" s="171"/>
      <c r="F27" s="171"/>
      <c r="G27" s="58">
        <v>20</v>
      </c>
      <c r="H27" s="68">
        <f>SUM(H28:H37)</f>
        <v>26695953</v>
      </c>
      <c r="I27" s="68">
        <f>SUM(I28:I37)</f>
        <v>25831333</v>
      </c>
    </row>
    <row r="28" spans="1:9" ht="12.75" customHeight="1" x14ac:dyDescent="0.25">
      <c r="A28" s="166" t="s">
        <v>24</v>
      </c>
      <c r="B28" s="166"/>
      <c r="C28" s="166"/>
      <c r="D28" s="166"/>
      <c r="E28" s="166"/>
      <c r="F28" s="166"/>
      <c r="G28" s="57">
        <v>21</v>
      </c>
      <c r="H28" s="67">
        <v>10099527</v>
      </c>
      <c r="I28" s="67">
        <v>10099527</v>
      </c>
    </row>
    <row r="29" spans="1:9" ht="12.75" customHeight="1" x14ac:dyDescent="0.25">
      <c r="A29" s="166" t="s">
        <v>25</v>
      </c>
      <c r="B29" s="166"/>
      <c r="C29" s="166"/>
      <c r="D29" s="166"/>
      <c r="E29" s="166"/>
      <c r="F29" s="166"/>
      <c r="G29" s="57">
        <v>22</v>
      </c>
      <c r="H29" s="67">
        <v>0</v>
      </c>
      <c r="I29" s="67">
        <v>0</v>
      </c>
    </row>
    <row r="30" spans="1:9" ht="12.75" customHeight="1" x14ac:dyDescent="0.25">
      <c r="A30" s="166" t="s">
        <v>26</v>
      </c>
      <c r="B30" s="166"/>
      <c r="C30" s="166"/>
      <c r="D30" s="166"/>
      <c r="E30" s="166"/>
      <c r="F30" s="166"/>
      <c r="G30" s="57">
        <v>23</v>
      </c>
      <c r="H30" s="67">
        <v>13709021</v>
      </c>
      <c r="I30" s="67">
        <v>12844401</v>
      </c>
    </row>
    <row r="31" spans="1:9" ht="24.6" customHeight="1" x14ac:dyDescent="0.25">
      <c r="A31" s="166" t="s">
        <v>27</v>
      </c>
      <c r="B31" s="166"/>
      <c r="C31" s="166"/>
      <c r="D31" s="166"/>
      <c r="E31" s="166"/>
      <c r="F31" s="166"/>
      <c r="G31" s="57">
        <v>24</v>
      </c>
      <c r="H31" s="67">
        <v>2887405</v>
      </c>
      <c r="I31" s="67">
        <v>2887405</v>
      </c>
    </row>
    <row r="32" spans="1:9" ht="24" customHeight="1" x14ac:dyDescent="0.25">
      <c r="A32" s="166" t="s">
        <v>28</v>
      </c>
      <c r="B32" s="166"/>
      <c r="C32" s="166"/>
      <c r="D32" s="166"/>
      <c r="E32" s="166"/>
      <c r="F32" s="166"/>
      <c r="G32" s="57">
        <v>25</v>
      </c>
      <c r="H32" s="67">
        <v>0</v>
      </c>
      <c r="I32" s="67">
        <v>0</v>
      </c>
    </row>
    <row r="33" spans="1:9" ht="26.4" customHeight="1" x14ac:dyDescent="0.25">
      <c r="A33" s="166" t="s">
        <v>29</v>
      </c>
      <c r="B33" s="166"/>
      <c r="C33" s="166"/>
      <c r="D33" s="166"/>
      <c r="E33" s="166"/>
      <c r="F33" s="166"/>
      <c r="G33" s="57">
        <v>26</v>
      </c>
      <c r="H33" s="67">
        <v>0</v>
      </c>
      <c r="I33" s="67">
        <v>0</v>
      </c>
    </row>
    <row r="34" spans="1:9" ht="12.75" customHeight="1" x14ac:dyDescent="0.25">
      <c r="A34" s="166" t="s">
        <v>30</v>
      </c>
      <c r="B34" s="166"/>
      <c r="C34" s="166"/>
      <c r="D34" s="166"/>
      <c r="E34" s="166"/>
      <c r="F34" s="166"/>
      <c r="G34" s="57">
        <v>27</v>
      </c>
      <c r="H34" s="67">
        <v>0</v>
      </c>
      <c r="I34" s="67">
        <v>0</v>
      </c>
    </row>
    <row r="35" spans="1:9" ht="12.75" customHeight="1" x14ac:dyDescent="0.25">
      <c r="A35" s="166" t="s">
        <v>31</v>
      </c>
      <c r="B35" s="166"/>
      <c r="C35" s="166"/>
      <c r="D35" s="166"/>
      <c r="E35" s="166"/>
      <c r="F35" s="166"/>
      <c r="G35" s="57">
        <v>28</v>
      </c>
      <c r="H35" s="67">
        <v>0</v>
      </c>
      <c r="I35" s="67">
        <v>0</v>
      </c>
    </row>
    <row r="36" spans="1:9" ht="12.75" customHeight="1" x14ac:dyDescent="0.25">
      <c r="A36" s="166" t="s">
        <v>32</v>
      </c>
      <c r="B36" s="166"/>
      <c r="C36" s="166"/>
      <c r="D36" s="166"/>
      <c r="E36" s="166"/>
      <c r="F36" s="166"/>
      <c r="G36" s="57">
        <v>29</v>
      </c>
      <c r="H36" s="67">
        <v>0</v>
      </c>
      <c r="I36" s="67">
        <v>0</v>
      </c>
    </row>
    <row r="37" spans="1:9" ht="12.75" customHeight="1" x14ac:dyDescent="0.25">
      <c r="A37" s="166" t="s">
        <v>33</v>
      </c>
      <c r="B37" s="166"/>
      <c r="C37" s="166"/>
      <c r="D37" s="166"/>
      <c r="E37" s="166"/>
      <c r="F37" s="166"/>
      <c r="G37" s="57">
        <v>30</v>
      </c>
      <c r="H37" s="67">
        <v>0</v>
      </c>
      <c r="I37" s="67">
        <v>0</v>
      </c>
    </row>
    <row r="38" spans="1:9" ht="12.75" customHeight="1" x14ac:dyDescent="0.25">
      <c r="A38" s="171" t="s">
        <v>34</v>
      </c>
      <c r="B38" s="171"/>
      <c r="C38" s="171"/>
      <c r="D38" s="171"/>
      <c r="E38" s="171"/>
      <c r="F38" s="171"/>
      <c r="G38" s="58">
        <v>31</v>
      </c>
      <c r="H38" s="68">
        <f>H39+H40+H41+H42</f>
        <v>2221566</v>
      </c>
      <c r="I38" s="68">
        <f>I39+I40+I41+I42</f>
        <v>2221544</v>
      </c>
    </row>
    <row r="39" spans="1:9" ht="12.75" customHeight="1" x14ac:dyDescent="0.25">
      <c r="A39" s="166" t="s">
        <v>35</v>
      </c>
      <c r="B39" s="166"/>
      <c r="C39" s="166"/>
      <c r="D39" s="166"/>
      <c r="E39" s="166"/>
      <c r="F39" s="166"/>
      <c r="G39" s="57">
        <v>32</v>
      </c>
      <c r="H39" s="67">
        <v>2221566</v>
      </c>
      <c r="I39" s="67">
        <v>2221544</v>
      </c>
    </row>
    <row r="40" spans="1:9" ht="12.75" customHeight="1" x14ac:dyDescent="0.25">
      <c r="A40" s="166" t="s">
        <v>36</v>
      </c>
      <c r="B40" s="166"/>
      <c r="C40" s="166"/>
      <c r="D40" s="166"/>
      <c r="E40" s="166"/>
      <c r="F40" s="166"/>
      <c r="G40" s="57">
        <v>33</v>
      </c>
      <c r="H40" s="67">
        <v>0</v>
      </c>
      <c r="I40" s="67">
        <v>0</v>
      </c>
    </row>
    <row r="41" spans="1:9" ht="12.75" customHeight="1" x14ac:dyDescent="0.25">
      <c r="A41" s="166" t="s">
        <v>37</v>
      </c>
      <c r="B41" s="166"/>
      <c r="C41" s="166"/>
      <c r="D41" s="166"/>
      <c r="E41" s="166"/>
      <c r="F41" s="166"/>
      <c r="G41" s="57">
        <v>34</v>
      </c>
      <c r="H41" s="67">
        <v>0</v>
      </c>
      <c r="I41" s="67">
        <v>0</v>
      </c>
    </row>
    <row r="42" spans="1:9" ht="12.75" customHeight="1" x14ac:dyDescent="0.25">
      <c r="A42" s="166" t="s">
        <v>38</v>
      </c>
      <c r="B42" s="166"/>
      <c r="C42" s="166"/>
      <c r="D42" s="166"/>
      <c r="E42" s="166"/>
      <c r="F42" s="166"/>
      <c r="G42" s="57">
        <v>35</v>
      </c>
      <c r="H42" s="67">
        <v>0</v>
      </c>
      <c r="I42" s="67">
        <v>0</v>
      </c>
    </row>
    <row r="43" spans="1:9" ht="12.75" customHeight="1" x14ac:dyDescent="0.25">
      <c r="A43" s="169" t="s">
        <v>39</v>
      </c>
      <c r="B43" s="169"/>
      <c r="C43" s="169"/>
      <c r="D43" s="169"/>
      <c r="E43" s="169"/>
      <c r="F43" s="169"/>
      <c r="G43" s="57">
        <v>36</v>
      </c>
      <c r="H43" s="67">
        <v>3163531</v>
      </c>
      <c r="I43" s="67">
        <v>2465830</v>
      </c>
    </row>
    <row r="44" spans="1:9" ht="12.75" customHeight="1" x14ac:dyDescent="0.25">
      <c r="A44" s="168" t="s">
        <v>40</v>
      </c>
      <c r="B44" s="168"/>
      <c r="C44" s="168"/>
      <c r="D44" s="168"/>
      <c r="E44" s="168"/>
      <c r="F44" s="168"/>
      <c r="G44" s="58">
        <v>37</v>
      </c>
      <c r="H44" s="68">
        <f>H45+H53+H60+H70</f>
        <v>41500447</v>
      </c>
      <c r="I44" s="68">
        <f>I45+I53+I60+I70</f>
        <v>47628796</v>
      </c>
    </row>
    <row r="45" spans="1:9" ht="12.75" customHeight="1" x14ac:dyDescent="0.25">
      <c r="A45" s="171" t="s">
        <v>41</v>
      </c>
      <c r="B45" s="171"/>
      <c r="C45" s="171"/>
      <c r="D45" s="171"/>
      <c r="E45" s="171"/>
      <c r="F45" s="171"/>
      <c r="G45" s="58">
        <v>38</v>
      </c>
      <c r="H45" s="68">
        <f>SUM(H46:H52)</f>
        <v>11294327</v>
      </c>
      <c r="I45" s="68">
        <f>SUM(I46:I52)</f>
        <v>11853387</v>
      </c>
    </row>
    <row r="46" spans="1:9" ht="12.75" customHeight="1" x14ac:dyDescent="0.25">
      <c r="A46" s="166" t="s">
        <v>42</v>
      </c>
      <c r="B46" s="166"/>
      <c r="C46" s="166"/>
      <c r="D46" s="166"/>
      <c r="E46" s="166"/>
      <c r="F46" s="166"/>
      <c r="G46" s="57">
        <v>39</v>
      </c>
      <c r="H46" s="67">
        <v>6447952</v>
      </c>
      <c r="I46" s="67">
        <v>5557526</v>
      </c>
    </row>
    <row r="47" spans="1:9" ht="12.75" customHeight="1" x14ac:dyDescent="0.25">
      <c r="A47" s="166" t="s">
        <v>43</v>
      </c>
      <c r="B47" s="166"/>
      <c r="C47" s="166"/>
      <c r="D47" s="166"/>
      <c r="E47" s="166"/>
      <c r="F47" s="166"/>
      <c r="G47" s="57">
        <v>40</v>
      </c>
      <c r="H47" s="67">
        <v>1071089</v>
      </c>
      <c r="I47" s="67">
        <v>1863676</v>
      </c>
    </row>
    <row r="48" spans="1:9" ht="12.75" customHeight="1" x14ac:dyDescent="0.25">
      <c r="A48" s="166" t="s">
        <v>44</v>
      </c>
      <c r="B48" s="166"/>
      <c r="C48" s="166"/>
      <c r="D48" s="166"/>
      <c r="E48" s="166"/>
      <c r="F48" s="166"/>
      <c r="G48" s="57">
        <v>41</v>
      </c>
      <c r="H48" s="67">
        <v>1817904</v>
      </c>
      <c r="I48" s="67">
        <v>1765373</v>
      </c>
    </row>
    <row r="49" spans="1:9" ht="12.75" customHeight="1" x14ac:dyDescent="0.25">
      <c r="A49" s="166" t="s">
        <v>45</v>
      </c>
      <c r="B49" s="166"/>
      <c r="C49" s="166"/>
      <c r="D49" s="166"/>
      <c r="E49" s="166"/>
      <c r="F49" s="166"/>
      <c r="G49" s="57">
        <v>42</v>
      </c>
      <c r="H49" s="67">
        <v>1362358</v>
      </c>
      <c r="I49" s="67">
        <v>888528</v>
      </c>
    </row>
    <row r="50" spans="1:9" ht="12.75" customHeight="1" x14ac:dyDescent="0.25">
      <c r="A50" s="166" t="s">
        <v>46</v>
      </c>
      <c r="B50" s="166"/>
      <c r="C50" s="166"/>
      <c r="D50" s="166"/>
      <c r="E50" s="166"/>
      <c r="F50" s="166"/>
      <c r="G50" s="57">
        <v>43</v>
      </c>
      <c r="H50" s="67">
        <v>595024</v>
      </c>
      <c r="I50" s="67">
        <v>1778284</v>
      </c>
    </row>
    <row r="51" spans="1:9" ht="12.75" customHeight="1" x14ac:dyDescent="0.25">
      <c r="A51" s="166" t="s">
        <v>47</v>
      </c>
      <c r="B51" s="166"/>
      <c r="C51" s="166"/>
      <c r="D51" s="166"/>
      <c r="E51" s="166"/>
      <c r="F51" s="166"/>
      <c r="G51" s="57">
        <v>44</v>
      </c>
      <c r="H51" s="67">
        <v>0</v>
      </c>
      <c r="I51" s="67">
        <v>0</v>
      </c>
    </row>
    <row r="52" spans="1:9" ht="12.75" customHeight="1" x14ac:dyDescent="0.25">
      <c r="A52" s="166" t="s">
        <v>48</v>
      </c>
      <c r="B52" s="166"/>
      <c r="C52" s="166"/>
      <c r="D52" s="166"/>
      <c r="E52" s="166"/>
      <c r="F52" s="166"/>
      <c r="G52" s="57">
        <v>45</v>
      </c>
      <c r="H52" s="67">
        <v>0</v>
      </c>
      <c r="I52" s="67">
        <v>0</v>
      </c>
    </row>
    <row r="53" spans="1:9" ht="12.75" customHeight="1" x14ac:dyDescent="0.25">
      <c r="A53" s="171" t="s">
        <v>49</v>
      </c>
      <c r="B53" s="171"/>
      <c r="C53" s="171"/>
      <c r="D53" s="171"/>
      <c r="E53" s="171"/>
      <c r="F53" s="171"/>
      <c r="G53" s="58">
        <v>46</v>
      </c>
      <c r="H53" s="68">
        <f>SUM(H54:H59)</f>
        <v>23892746</v>
      </c>
      <c r="I53" s="68">
        <f>SUM(I54:I59)</f>
        <v>27660511</v>
      </c>
    </row>
    <row r="54" spans="1:9" ht="12.75" customHeight="1" x14ac:dyDescent="0.25">
      <c r="A54" s="166" t="s">
        <v>50</v>
      </c>
      <c r="B54" s="166"/>
      <c r="C54" s="166"/>
      <c r="D54" s="166"/>
      <c r="E54" s="166"/>
      <c r="F54" s="166"/>
      <c r="G54" s="57">
        <v>47</v>
      </c>
      <c r="H54" s="67">
        <v>4599104</v>
      </c>
      <c r="I54" s="67">
        <v>3478517</v>
      </c>
    </row>
    <row r="55" spans="1:9" ht="12.75" customHeight="1" x14ac:dyDescent="0.25">
      <c r="A55" s="166" t="s">
        <v>51</v>
      </c>
      <c r="B55" s="166"/>
      <c r="C55" s="166"/>
      <c r="D55" s="166"/>
      <c r="E55" s="166"/>
      <c r="F55" s="166"/>
      <c r="G55" s="57">
        <v>48</v>
      </c>
      <c r="H55" s="67">
        <v>4744454</v>
      </c>
      <c r="I55" s="67">
        <v>1052581</v>
      </c>
    </row>
    <row r="56" spans="1:9" ht="12.75" customHeight="1" x14ac:dyDescent="0.25">
      <c r="A56" s="166" t="s">
        <v>52</v>
      </c>
      <c r="B56" s="166"/>
      <c r="C56" s="166"/>
      <c r="D56" s="166"/>
      <c r="E56" s="166"/>
      <c r="F56" s="166"/>
      <c r="G56" s="57">
        <v>49</v>
      </c>
      <c r="H56" s="67">
        <v>12572559</v>
      </c>
      <c r="I56" s="67">
        <v>18967003</v>
      </c>
    </row>
    <row r="57" spans="1:9" ht="12.75" customHeight="1" x14ac:dyDescent="0.25">
      <c r="A57" s="166" t="s">
        <v>53</v>
      </c>
      <c r="B57" s="166"/>
      <c r="C57" s="166"/>
      <c r="D57" s="166"/>
      <c r="E57" s="166"/>
      <c r="F57" s="166"/>
      <c r="G57" s="57">
        <v>50</v>
      </c>
      <c r="H57" s="67">
        <v>8863</v>
      </c>
      <c r="I57" s="67">
        <v>4554</v>
      </c>
    </row>
    <row r="58" spans="1:9" ht="12.75" customHeight="1" x14ac:dyDescent="0.25">
      <c r="A58" s="166" t="s">
        <v>54</v>
      </c>
      <c r="B58" s="166"/>
      <c r="C58" s="166"/>
      <c r="D58" s="166"/>
      <c r="E58" s="166"/>
      <c r="F58" s="166"/>
      <c r="G58" s="57">
        <v>51</v>
      </c>
      <c r="H58" s="67">
        <v>1644738</v>
      </c>
      <c r="I58" s="67">
        <v>3979826</v>
      </c>
    </row>
    <row r="59" spans="1:9" ht="12.75" customHeight="1" x14ac:dyDescent="0.25">
      <c r="A59" s="166" t="s">
        <v>55</v>
      </c>
      <c r="B59" s="166"/>
      <c r="C59" s="166"/>
      <c r="D59" s="166"/>
      <c r="E59" s="166"/>
      <c r="F59" s="166"/>
      <c r="G59" s="57">
        <v>52</v>
      </c>
      <c r="H59" s="67">
        <v>323028</v>
      </c>
      <c r="I59" s="67">
        <v>178030</v>
      </c>
    </row>
    <row r="60" spans="1:9" ht="12.75" customHeight="1" x14ac:dyDescent="0.25">
      <c r="A60" s="171" t="s">
        <v>56</v>
      </c>
      <c r="B60" s="171"/>
      <c r="C60" s="171"/>
      <c r="D60" s="171"/>
      <c r="E60" s="171"/>
      <c r="F60" s="171"/>
      <c r="G60" s="58">
        <v>53</v>
      </c>
      <c r="H60" s="68">
        <f>SUM(H61:H69)</f>
        <v>3267354</v>
      </c>
      <c r="I60" s="68">
        <f>SUM(I61:I69)</f>
        <v>2617787</v>
      </c>
    </row>
    <row r="61" spans="1:9" ht="12.75" customHeight="1" x14ac:dyDescent="0.25">
      <c r="A61" s="166" t="s">
        <v>24</v>
      </c>
      <c r="B61" s="166"/>
      <c r="C61" s="166"/>
      <c r="D61" s="166"/>
      <c r="E61" s="166"/>
      <c r="F61" s="166"/>
      <c r="G61" s="57">
        <v>54</v>
      </c>
      <c r="H61" s="67">
        <v>0</v>
      </c>
      <c r="I61" s="67">
        <v>0</v>
      </c>
    </row>
    <row r="62" spans="1:9" ht="12.75" customHeight="1" x14ac:dyDescent="0.25">
      <c r="A62" s="166" t="s">
        <v>25</v>
      </c>
      <c r="B62" s="166"/>
      <c r="C62" s="166"/>
      <c r="D62" s="166"/>
      <c r="E62" s="166"/>
      <c r="F62" s="166"/>
      <c r="G62" s="57">
        <v>55</v>
      </c>
      <c r="H62" s="67">
        <v>0</v>
      </c>
      <c r="I62" s="67">
        <v>0</v>
      </c>
    </row>
    <row r="63" spans="1:9" ht="12.75" customHeight="1" x14ac:dyDescent="0.25">
      <c r="A63" s="166" t="s">
        <v>26</v>
      </c>
      <c r="B63" s="166"/>
      <c r="C63" s="166"/>
      <c r="D63" s="166"/>
      <c r="E63" s="166"/>
      <c r="F63" s="166"/>
      <c r="G63" s="57">
        <v>56</v>
      </c>
      <c r="H63" s="67">
        <v>3267354</v>
      </c>
      <c r="I63" s="67">
        <v>2617787</v>
      </c>
    </row>
    <row r="64" spans="1:9" ht="23.4" customHeight="1" x14ac:dyDescent="0.25">
      <c r="A64" s="166" t="s">
        <v>57</v>
      </c>
      <c r="B64" s="166"/>
      <c r="C64" s="166"/>
      <c r="D64" s="166"/>
      <c r="E64" s="166"/>
      <c r="F64" s="166"/>
      <c r="G64" s="57">
        <v>57</v>
      </c>
      <c r="H64" s="67">
        <v>0</v>
      </c>
      <c r="I64" s="67">
        <v>0</v>
      </c>
    </row>
    <row r="65" spans="1:9" ht="21" customHeight="1" x14ac:dyDescent="0.25">
      <c r="A65" s="166" t="s">
        <v>28</v>
      </c>
      <c r="B65" s="166"/>
      <c r="C65" s="166"/>
      <c r="D65" s="166"/>
      <c r="E65" s="166"/>
      <c r="F65" s="166"/>
      <c r="G65" s="57">
        <v>58</v>
      </c>
      <c r="H65" s="67">
        <v>0</v>
      </c>
      <c r="I65" s="67">
        <v>0</v>
      </c>
    </row>
    <row r="66" spans="1:9" ht="22.95" customHeight="1" x14ac:dyDescent="0.25">
      <c r="A66" s="166" t="s">
        <v>29</v>
      </c>
      <c r="B66" s="166"/>
      <c r="C66" s="166"/>
      <c r="D66" s="166"/>
      <c r="E66" s="166"/>
      <c r="F66" s="166"/>
      <c r="G66" s="57">
        <v>59</v>
      </c>
      <c r="H66" s="67">
        <v>0</v>
      </c>
      <c r="I66" s="67">
        <v>0</v>
      </c>
    </row>
    <row r="67" spans="1:9" ht="12.75" customHeight="1" x14ac:dyDescent="0.25">
      <c r="A67" s="166" t="s">
        <v>30</v>
      </c>
      <c r="B67" s="166"/>
      <c r="C67" s="166"/>
      <c r="D67" s="166"/>
      <c r="E67" s="166"/>
      <c r="F67" s="166"/>
      <c r="G67" s="57">
        <v>60</v>
      </c>
      <c r="H67" s="67">
        <v>0</v>
      </c>
      <c r="I67" s="67">
        <v>0</v>
      </c>
    </row>
    <row r="68" spans="1:9" ht="12.75" customHeight="1" x14ac:dyDescent="0.25">
      <c r="A68" s="166" t="s">
        <v>31</v>
      </c>
      <c r="B68" s="166"/>
      <c r="C68" s="166"/>
      <c r="D68" s="166"/>
      <c r="E68" s="166"/>
      <c r="F68" s="166"/>
      <c r="G68" s="57">
        <v>61</v>
      </c>
      <c r="H68" s="67">
        <v>0</v>
      </c>
      <c r="I68" s="67">
        <v>0</v>
      </c>
    </row>
    <row r="69" spans="1:9" ht="12.75" customHeight="1" x14ac:dyDescent="0.25">
      <c r="A69" s="166" t="s">
        <v>58</v>
      </c>
      <c r="B69" s="166"/>
      <c r="C69" s="166"/>
      <c r="D69" s="166"/>
      <c r="E69" s="166"/>
      <c r="F69" s="166"/>
      <c r="G69" s="57">
        <v>62</v>
      </c>
      <c r="H69" s="67">
        <v>0</v>
      </c>
      <c r="I69" s="67">
        <v>0</v>
      </c>
    </row>
    <row r="70" spans="1:9" ht="12.75" customHeight="1" x14ac:dyDescent="0.25">
      <c r="A70" s="169" t="s">
        <v>59</v>
      </c>
      <c r="B70" s="169"/>
      <c r="C70" s="169"/>
      <c r="D70" s="169"/>
      <c r="E70" s="169"/>
      <c r="F70" s="169"/>
      <c r="G70" s="57">
        <v>63</v>
      </c>
      <c r="H70" s="67">
        <v>3046020</v>
      </c>
      <c r="I70" s="67">
        <v>5497111</v>
      </c>
    </row>
    <row r="71" spans="1:9" ht="12.75" customHeight="1" x14ac:dyDescent="0.25">
      <c r="A71" s="167" t="s">
        <v>60</v>
      </c>
      <c r="B71" s="167"/>
      <c r="C71" s="167"/>
      <c r="D71" s="167"/>
      <c r="E71" s="167"/>
      <c r="F71" s="167"/>
      <c r="G71" s="57">
        <v>64</v>
      </c>
      <c r="H71" s="67">
        <v>800592</v>
      </c>
      <c r="I71" s="67">
        <v>930783</v>
      </c>
    </row>
    <row r="72" spans="1:9" ht="12.75" customHeight="1" x14ac:dyDescent="0.25">
      <c r="A72" s="168" t="s">
        <v>61</v>
      </c>
      <c r="B72" s="168"/>
      <c r="C72" s="168"/>
      <c r="D72" s="168"/>
      <c r="E72" s="168"/>
      <c r="F72" s="168"/>
      <c r="G72" s="58">
        <v>65</v>
      </c>
      <c r="H72" s="68">
        <f>H8+H9+H44+H71</f>
        <v>158091040</v>
      </c>
      <c r="I72" s="68">
        <f>I8+I9+I44+I71</f>
        <v>157247102</v>
      </c>
    </row>
    <row r="73" spans="1:9" ht="12.75" customHeight="1" x14ac:dyDescent="0.25">
      <c r="A73" s="167" t="s">
        <v>62</v>
      </c>
      <c r="B73" s="167"/>
      <c r="C73" s="167"/>
      <c r="D73" s="167"/>
      <c r="E73" s="167"/>
      <c r="F73" s="167"/>
      <c r="G73" s="57">
        <v>66</v>
      </c>
      <c r="H73" s="67">
        <v>9222292</v>
      </c>
      <c r="I73" s="67">
        <v>5045961</v>
      </c>
    </row>
    <row r="74" spans="1:9" x14ac:dyDescent="0.25">
      <c r="A74" s="172" t="s">
        <v>63</v>
      </c>
      <c r="B74" s="173"/>
      <c r="C74" s="173"/>
      <c r="D74" s="173"/>
      <c r="E74" s="173"/>
      <c r="F74" s="173"/>
      <c r="G74" s="173"/>
      <c r="H74" s="173"/>
      <c r="I74" s="173"/>
    </row>
    <row r="75" spans="1:9" ht="12.75" customHeight="1" x14ac:dyDescent="0.25">
      <c r="A75" s="168" t="s">
        <v>437</v>
      </c>
      <c r="B75" s="168"/>
      <c r="C75" s="168"/>
      <c r="D75" s="168"/>
      <c r="E75" s="168"/>
      <c r="F75" s="168"/>
      <c r="G75" s="58">
        <v>67</v>
      </c>
      <c r="H75" s="68">
        <f>H76+H77+H78+H84+H85+H92+H95+H98</f>
        <v>91544741</v>
      </c>
      <c r="I75" s="68">
        <f>I76+I77+I78+I84+I85+I92+I95+I98</f>
        <v>97001174</v>
      </c>
    </row>
    <row r="76" spans="1:9" ht="12.75" customHeight="1" x14ac:dyDescent="0.25">
      <c r="A76" s="169" t="s">
        <v>64</v>
      </c>
      <c r="B76" s="169"/>
      <c r="C76" s="169"/>
      <c r="D76" s="169"/>
      <c r="E76" s="169"/>
      <c r="F76" s="169"/>
      <c r="G76" s="57">
        <v>68</v>
      </c>
      <c r="H76" s="69">
        <v>54594592</v>
      </c>
      <c r="I76" s="69">
        <v>54594592</v>
      </c>
    </row>
    <row r="77" spans="1:9" ht="12.75" customHeight="1" x14ac:dyDescent="0.25">
      <c r="A77" s="169" t="s">
        <v>65</v>
      </c>
      <c r="B77" s="169"/>
      <c r="C77" s="169"/>
      <c r="D77" s="169"/>
      <c r="E77" s="169"/>
      <c r="F77" s="169"/>
      <c r="G77" s="57">
        <v>69</v>
      </c>
      <c r="H77" s="69">
        <v>25839403</v>
      </c>
      <c r="I77" s="69">
        <v>25834540</v>
      </c>
    </row>
    <row r="78" spans="1:9" ht="12.75" customHeight="1" x14ac:dyDescent="0.25">
      <c r="A78" s="171" t="s">
        <v>66</v>
      </c>
      <c r="B78" s="171"/>
      <c r="C78" s="171"/>
      <c r="D78" s="171"/>
      <c r="E78" s="171"/>
      <c r="F78" s="171"/>
      <c r="G78" s="58">
        <v>70</v>
      </c>
      <c r="H78" s="68">
        <f>SUM(H79:H83)</f>
        <v>9923041</v>
      </c>
      <c r="I78" s="68">
        <f>SUM(I79:I83)</f>
        <v>8636093</v>
      </c>
    </row>
    <row r="79" spans="1:9" ht="12.75" customHeight="1" x14ac:dyDescent="0.25">
      <c r="A79" s="166" t="s">
        <v>67</v>
      </c>
      <c r="B79" s="166"/>
      <c r="C79" s="166"/>
      <c r="D79" s="166"/>
      <c r="E79" s="166"/>
      <c r="F79" s="166"/>
      <c r="G79" s="57">
        <v>71</v>
      </c>
      <c r="H79" s="69">
        <v>813439</v>
      </c>
      <c r="I79" s="69">
        <v>813439</v>
      </c>
    </row>
    <row r="80" spans="1:9" ht="12.75" customHeight="1" x14ac:dyDescent="0.25">
      <c r="A80" s="166" t="s">
        <v>68</v>
      </c>
      <c r="B80" s="166"/>
      <c r="C80" s="166"/>
      <c r="D80" s="166"/>
      <c r="E80" s="166"/>
      <c r="F80" s="166"/>
      <c r="G80" s="57">
        <v>72</v>
      </c>
      <c r="H80" s="69">
        <v>793595</v>
      </c>
      <c r="I80" s="69">
        <v>747348</v>
      </c>
    </row>
    <row r="81" spans="1:9" ht="12.75" customHeight="1" x14ac:dyDescent="0.25">
      <c r="A81" s="166" t="s">
        <v>69</v>
      </c>
      <c r="B81" s="166"/>
      <c r="C81" s="166"/>
      <c r="D81" s="166"/>
      <c r="E81" s="166"/>
      <c r="F81" s="166"/>
      <c r="G81" s="57">
        <v>73</v>
      </c>
      <c r="H81" s="69">
        <v>-793595</v>
      </c>
      <c r="I81" s="69">
        <v>-747348</v>
      </c>
    </row>
    <row r="82" spans="1:9" ht="12.75" customHeight="1" x14ac:dyDescent="0.25">
      <c r="A82" s="166" t="s">
        <v>70</v>
      </c>
      <c r="B82" s="166"/>
      <c r="C82" s="166"/>
      <c r="D82" s="166"/>
      <c r="E82" s="166"/>
      <c r="F82" s="166"/>
      <c r="G82" s="57">
        <v>74</v>
      </c>
      <c r="H82" s="69">
        <v>0</v>
      </c>
      <c r="I82" s="69">
        <v>0</v>
      </c>
    </row>
    <row r="83" spans="1:9" ht="12.75" customHeight="1" x14ac:dyDescent="0.25">
      <c r="A83" s="166" t="s">
        <v>71</v>
      </c>
      <c r="B83" s="166"/>
      <c r="C83" s="166"/>
      <c r="D83" s="166"/>
      <c r="E83" s="166"/>
      <c r="F83" s="166"/>
      <c r="G83" s="57">
        <v>75</v>
      </c>
      <c r="H83" s="69">
        <v>9109602</v>
      </c>
      <c r="I83" s="69">
        <v>7822654</v>
      </c>
    </row>
    <row r="84" spans="1:9" ht="12.75" customHeight="1" x14ac:dyDescent="0.25">
      <c r="A84" s="169" t="s">
        <v>72</v>
      </c>
      <c r="B84" s="169"/>
      <c r="C84" s="169"/>
      <c r="D84" s="169"/>
      <c r="E84" s="169"/>
      <c r="F84" s="169"/>
      <c r="G84" s="57">
        <v>76</v>
      </c>
      <c r="H84" s="69">
        <v>0</v>
      </c>
      <c r="I84" s="69">
        <v>0</v>
      </c>
    </row>
    <row r="85" spans="1:9" ht="12.75" customHeight="1" x14ac:dyDescent="0.25">
      <c r="A85" s="170" t="s">
        <v>428</v>
      </c>
      <c r="B85" s="170"/>
      <c r="C85" s="170"/>
      <c r="D85" s="170"/>
      <c r="E85" s="170"/>
      <c r="F85" s="170"/>
      <c r="G85" s="58">
        <v>77</v>
      </c>
      <c r="H85" s="68">
        <f>H86+H87+H88+H89+H90+H91</f>
        <v>0</v>
      </c>
      <c r="I85" s="68">
        <f>I86+I87+I88+I89+I90+I91</f>
        <v>0</v>
      </c>
    </row>
    <row r="86" spans="1:9" ht="25.5" customHeight="1" x14ac:dyDescent="0.25">
      <c r="A86" s="166" t="s">
        <v>423</v>
      </c>
      <c r="B86" s="166"/>
      <c r="C86" s="166"/>
      <c r="D86" s="166"/>
      <c r="E86" s="166"/>
      <c r="F86" s="166"/>
      <c r="G86" s="57">
        <v>78</v>
      </c>
      <c r="H86" s="67">
        <v>0</v>
      </c>
      <c r="I86" s="67">
        <v>0</v>
      </c>
    </row>
    <row r="87" spans="1:9" ht="12.75" customHeight="1" x14ac:dyDescent="0.25">
      <c r="A87" s="166" t="s">
        <v>73</v>
      </c>
      <c r="B87" s="166"/>
      <c r="C87" s="166"/>
      <c r="D87" s="166"/>
      <c r="E87" s="166"/>
      <c r="F87" s="166"/>
      <c r="G87" s="57">
        <v>79</v>
      </c>
      <c r="H87" s="67">
        <v>0</v>
      </c>
      <c r="I87" s="67">
        <v>0</v>
      </c>
    </row>
    <row r="88" spans="1:9" ht="12.75" customHeight="1" x14ac:dyDescent="0.25">
      <c r="A88" s="166" t="s">
        <v>74</v>
      </c>
      <c r="B88" s="166"/>
      <c r="C88" s="166"/>
      <c r="D88" s="166"/>
      <c r="E88" s="166"/>
      <c r="F88" s="166"/>
      <c r="G88" s="57">
        <v>80</v>
      </c>
      <c r="H88" s="67">
        <v>0</v>
      </c>
      <c r="I88" s="67">
        <v>0</v>
      </c>
    </row>
    <row r="89" spans="1:9" ht="12.75" customHeight="1" x14ac:dyDescent="0.25">
      <c r="A89" s="166" t="s">
        <v>340</v>
      </c>
      <c r="B89" s="166"/>
      <c r="C89" s="166"/>
      <c r="D89" s="166"/>
      <c r="E89" s="166"/>
      <c r="F89" s="166"/>
      <c r="G89" s="57">
        <v>81</v>
      </c>
      <c r="H89" s="67">
        <v>0</v>
      </c>
      <c r="I89" s="67">
        <v>0</v>
      </c>
    </row>
    <row r="90" spans="1:9" ht="24" customHeight="1" x14ac:dyDescent="0.25">
      <c r="A90" s="166" t="s">
        <v>341</v>
      </c>
      <c r="B90" s="166"/>
      <c r="C90" s="166"/>
      <c r="D90" s="166"/>
      <c r="E90" s="166"/>
      <c r="F90" s="166"/>
      <c r="G90" s="57">
        <v>82</v>
      </c>
      <c r="H90" s="67">
        <v>0</v>
      </c>
      <c r="I90" s="67">
        <v>0</v>
      </c>
    </row>
    <row r="91" spans="1:9" x14ac:dyDescent="0.25">
      <c r="A91" s="166" t="s">
        <v>424</v>
      </c>
      <c r="B91" s="166"/>
      <c r="C91" s="166"/>
      <c r="D91" s="166"/>
      <c r="E91" s="166"/>
      <c r="F91" s="166"/>
      <c r="G91" s="57">
        <v>83</v>
      </c>
      <c r="H91" s="67">
        <v>0</v>
      </c>
      <c r="I91" s="67">
        <v>0</v>
      </c>
    </row>
    <row r="92" spans="1:9" ht="12.75" customHeight="1" x14ac:dyDescent="0.25">
      <c r="A92" s="171" t="s">
        <v>429</v>
      </c>
      <c r="B92" s="171"/>
      <c r="C92" s="171"/>
      <c r="D92" s="171"/>
      <c r="E92" s="171"/>
      <c r="F92" s="171"/>
      <c r="G92" s="58">
        <v>84</v>
      </c>
      <c r="H92" s="68">
        <f>H93-H94</f>
        <v>789991</v>
      </c>
      <c r="I92" s="68">
        <f>I93-I94</f>
        <v>2520900</v>
      </c>
    </row>
    <row r="93" spans="1:9" ht="12.75" customHeight="1" x14ac:dyDescent="0.25">
      <c r="A93" s="166" t="s">
        <v>75</v>
      </c>
      <c r="B93" s="166"/>
      <c r="C93" s="166"/>
      <c r="D93" s="166"/>
      <c r="E93" s="166"/>
      <c r="F93" s="166"/>
      <c r="G93" s="57">
        <v>85</v>
      </c>
      <c r="H93" s="69">
        <v>789991</v>
      </c>
      <c r="I93" s="69">
        <v>2520900</v>
      </c>
    </row>
    <row r="94" spans="1:9" ht="12.75" customHeight="1" x14ac:dyDescent="0.25">
      <c r="A94" s="166" t="s">
        <v>76</v>
      </c>
      <c r="B94" s="166"/>
      <c r="C94" s="166"/>
      <c r="D94" s="166"/>
      <c r="E94" s="166"/>
      <c r="F94" s="166"/>
      <c r="G94" s="57">
        <v>86</v>
      </c>
      <c r="H94" s="69">
        <v>0</v>
      </c>
      <c r="I94" s="69">
        <v>0</v>
      </c>
    </row>
    <row r="95" spans="1:9" ht="12.75" customHeight="1" x14ac:dyDescent="0.25">
      <c r="A95" s="171" t="s">
        <v>430</v>
      </c>
      <c r="B95" s="171"/>
      <c r="C95" s="171"/>
      <c r="D95" s="171"/>
      <c r="E95" s="171"/>
      <c r="F95" s="171"/>
      <c r="G95" s="58">
        <v>87</v>
      </c>
      <c r="H95" s="68">
        <f>H96-H97</f>
        <v>397714</v>
      </c>
      <c r="I95" s="68">
        <f>I96-I97</f>
        <v>5415049</v>
      </c>
    </row>
    <row r="96" spans="1:9" ht="12.75" customHeight="1" x14ac:dyDescent="0.25">
      <c r="A96" s="166" t="s">
        <v>77</v>
      </c>
      <c r="B96" s="166"/>
      <c r="C96" s="166"/>
      <c r="D96" s="166"/>
      <c r="E96" s="166"/>
      <c r="F96" s="166"/>
      <c r="G96" s="57">
        <v>88</v>
      </c>
      <c r="H96" s="69">
        <v>397714</v>
      </c>
      <c r="I96" s="69">
        <v>5415049</v>
      </c>
    </row>
    <row r="97" spans="1:9" ht="12.75" customHeight="1" x14ac:dyDescent="0.25">
      <c r="A97" s="166" t="s">
        <v>78</v>
      </c>
      <c r="B97" s="166"/>
      <c r="C97" s="166"/>
      <c r="D97" s="166"/>
      <c r="E97" s="166"/>
      <c r="F97" s="166"/>
      <c r="G97" s="57">
        <v>89</v>
      </c>
      <c r="H97" s="69">
        <v>0</v>
      </c>
      <c r="I97" s="69">
        <v>0</v>
      </c>
    </row>
    <row r="98" spans="1:9" ht="12.75" customHeight="1" x14ac:dyDescent="0.25">
      <c r="A98" s="169" t="s">
        <v>79</v>
      </c>
      <c r="B98" s="169"/>
      <c r="C98" s="169"/>
      <c r="D98" s="169"/>
      <c r="E98" s="169"/>
      <c r="F98" s="169"/>
      <c r="G98" s="57">
        <v>90</v>
      </c>
      <c r="H98" s="69">
        <v>0</v>
      </c>
      <c r="I98" s="69">
        <v>0</v>
      </c>
    </row>
    <row r="99" spans="1:9" ht="12.75" customHeight="1" x14ac:dyDescent="0.25">
      <c r="A99" s="168" t="s">
        <v>431</v>
      </c>
      <c r="B99" s="168"/>
      <c r="C99" s="168"/>
      <c r="D99" s="168"/>
      <c r="E99" s="168"/>
      <c r="F99" s="168"/>
      <c r="G99" s="58">
        <v>91</v>
      </c>
      <c r="H99" s="68">
        <f>SUM(H100:H105)</f>
        <v>369303</v>
      </c>
      <c r="I99" s="68">
        <f>SUM(I100:I105)</f>
        <v>330056</v>
      </c>
    </row>
    <row r="100" spans="1:9" ht="12.75" customHeight="1" x14ac:dyDescent="0.25">
      <c r="A100" s="166" t="s">
        <v>80</v>
      </c>
      <c r="B100" s="166"/>
      <c r="C100" s="166"/>
      <c r="D100" s="166"/>
      <c r="E100" s="166"/>
      <c r="F100" s="166"/>
      <c r="G100" s="57">
        <v>92</v>
      </c>
      <c r="H100" s="69">
        <v>216434</v>
      </c>
      <c r="I100" s="69">
        <v>205561</v>
      </c>
    </row>
    <row r="101" spans="1:9" ht="12.75" customHeight="1" x14ac:dyDescent="0.25">
      <c r="A101" s="166" t="s">
        <v>81</v>
      </c>
      <c r="B101" s="166"/>
      <c r="C101" s="166"/>
      <c r="D101" s="166"/>
      <c r="E101" s="166"/>
      <c r="F101" s="166"/>
      <c r="G101" s="57">
        <v>93</v>
      </c>
      <c r="H101" s="69">
        <v>0</v>
      </c>
      <c r="I101" s="69">
        <v>0</v>
      </c>
    </row>
    <row r="102" spans="1:9" ht="12.75" customHeight="1" x14ac:dyDescent="0.25">
      <c r="A102" s="166" t="s">
        <v>82</v>
      </c>
      <c r="B102" s="166"/>
      <c r="C102" s="166"/>
      <c r="D102" s="166"/>
      <c r="E102" s="166"/>
      <c r="F102" s="166"/>
      <c r="G102" s="57">
        <v>94</v>
      </c>
      <c r="H102" s="69">
        <v>0</v>
      </c>
      <c r="I102" s="69">
        <v>0</v>
      </c>
    </row>
    <row r="103" spans="1:9" ht="12.75" customHeight="1" x14ac:dyDescent="0.25">
      <c r="A103" s="166" t="s">
        <v>83</v>
      </c>
      <c r="B103" s="166"/>
      <c r="C103" s="166"/>
      <c r="D103" s="166"/>
      <c r="E103" s="166"/>
      <c r="F103" s="166"/>
      <c r="G103" s="57">
        <v>95</v>
      </c>
      <c r="H103" s="67">
        <v>0</v>
      </c>
      <c r="I103" s="67">
        <v>0</v>
      </c>
    </row>
    <row r="104" spans="1:9" ht="12.75" customHeight="1" x14ac:dyDescent="0.25">
      <c r="A104" s="166" t="s">
        <v>84</v>
      </c>
      <c r="B104" s="166"/>
      <c r="C104" s="166"/>
      <c r="D104" s="166"/>
      <c r="E104" s="166"/>
      <c r="F104" s="166"/>
      <c r="G104" s="57">
        <v>96</v>
      </c>
      <c r="H104" s="67">
        <v>0</v>
      </c>
      <c r="I104" s="67">
        <v>0</v>
      </c>
    </row>
    <row r="105" spans="1:9" ht="12.75" customHeight="1" x14ac:dyDescent="0.25">
      <c r="A105" s="166" t="s">
        <v>85</v>
      </c>
      <c r="B105" s="166"/>
      <c r="C105" s="166"/>
      <c r="D105" s="166"/>
      <c r="E105" s="166"/>
      <c r="F105" s="166"/>
      <c r="G105" s="57">
        <v>97</v>
      </c>
      <c r="H105" s="67">
        <v>152869</v>
      </c>
      <c r="I105" s="67">
        <v>124495</v>
      </c>
    </row>
    <row r="106" spans="1:9" ht="12.75" customHeight="1" x14ac:dyDescent="0.25">
      <c r="A106" s="168" t="s">
        <v>432</v>
      </c>
      <c r="B106" s="168"/>
      <c r="C106" s="168"/>
      <c r="D106" s="168"/>
      <c r="E106" s="168"/>
      <c r="F106" s="168"/>
      <c r="G106" s="58">
        <v>98</v>
      </c>
      <c r="H106" s="68">
        <f>SUM(H107:H117)</f>
        <v>17765415</v>
      </c>
      <c r="I106" s="68">
        <f>SUM(I107:I117)</f>
        <v>17552273</v>
      </c>
    </row>
    <row r="107" spans="1:9" ht="12.75" customHeight="1" x14ac:dyDescent="0.25">
      <c r="A107" s="166" t="s">
        <v>86</v>
      </c>
      <c r="B107" s="166"/>
      <c r="C107" s="166"/>
      <c r="D107" s="166"/>
      <c r="E107" s="166"/>
      <c r="F107" s="166"/>
      <c r="G107" s="57">
        <v>99</v>
      </c>
      <c r="H107" s="70">
        <v>0</v>
      </c>
      <c r="I107" s="70">
        <v>0</v>
      </c>
    </row>
    <row r="108" spans="1:9" ht="12.75" customHeight="1" x14ac:dyDescent="0.25">
      <c r="A108" s="166" t="s">
        <v>87</v>
      </c>
      <c r="B108" s="166"/>
      <c r="C108" s="166"/>
      <c r="D108" s="166"/>
      <c r="E108" s="166"/>
      <c r="F108" s="166"/>
      <c r="G108" s="57">
        <v>100</v>
      </c>
      <c r="H108" s="69">
        <v>0</v>
      </c>
      <c r="I108" s="69">
        <v>0</v>
      </c>
    </row>
    <row r="109" spans="1:9" ht="12.75" customHeight="1" x14ac:dyDescent="0.25">
      <c r="A109" s="166" t="s">
        <v>88</v>
      </c>
      <c r="B109" s="166"/>
      <c r="C109" s="166"/>
      <c r="D109" s="166"/>
      <c r="E109" s="166"/>
      <c r="F109" s="166"/>
      <c r="G109" s="57">
        <v>101</v>
      </c>
      <c r="H109" s="69">
        <v>0</v>
      </c>
      <c r="I109" s="69">
        <v>0</v>
      </c>
    </row>
    <row r="110" spans="1:9" ht="22.2" customHeight="1" x14ac:dyDescent="0.25">
      <c r="A110" s="166" t="s">
        <v>89</v>
      </c>
      <c r="B110" s="166"/>
      <c r="C110" s="166"/>
      <c r="D110" s="166"/>
      <c r="E110" s="166"/>
      <c r="F110" s="166"/>
      <c r="G110" s="57">
        <v>102</v>
      </c>
      <c r="H110" s="69">
        <v>0</v>
      </c>
      <c r="I110" s="69">
        <v>0</v>
      </c>
    </row>
    <row r="111" spans="1:9" ht="12.75" customHeight="1" x14ac:dyDescent="0.25">
      <c r="A111" s="166" t="s">
        <v>90</v>
      </c>
      <c r="B111" s="166"/>
      <c r="C111" s="166"/>
      <c r="D111" s="166"/>
      <c r="E111" s="166"/>
      <c r="F111" s="166"/>
      <c r="G111" s="57">
        <v>103</v>
      </c>
      <c r="H111" s="69">
        <v>0</v>
      </c>
      <c r="I111" s="69">
        <v>0</v>
      </c>
    </row>
    <row r="112" spans="1:9" ht="12.75" customHeight="1" x14ac:dyDescent="0.25">
      <c r="A112" s="166" t="s">
        <v>91</v>
      </c>
      <c r="B112" s="166"/>
      <c r="C112" s="166"/>
      <c r="D112" s="166"/>
      <c r="E112" s="166"/>
      <c r="F112" s="166"/>
      <c r="G112" s="57">
        <v>104</v>
      </c>
      <c r="H112" s="69">
        <v>16178242</v>
      </c>
      <c r="I112" s="69">
        <v>16526131</v>
      </c>
    </row>
    <row r="113" spans="1:9" ht="12.75" customHeight="1" x14ac:dyDescent="0.25">
      <c r="A113" s="166" t="s">
        <v>92</v>
      </c>
      <c r="B113" s="166"/>
      <c r="C113" s="166"/>
      <c r="D113" s="166"/>
      <c r="E113" s="166"/>
      <c r="F113" s="166"/>
      <c r="G113" s="57">
        <v>105</v>
      </c>
      <c r="H113" s="69">
        <v>0</v>
      </c>
      <c r="I113" s="69">
        <v>0</v>
      </c>
    </row>
    <row r="114" spans="1:9" ht="12.75" customHeight="1" x14ac:dyDescent="0.25">
      <c r="A114" s="166" t="s">
        <v>93</v>
      </c>
      <c r="B114" s="166"/>
      <c r="C114" s="166"/>
      <c r="D114" s="166"/>
      <c r="E114" s="166"/>
      <c r="F114" s="166"/>
      <c r="G114" s="57">
        <v>106</v>
      </c>
      <c r="H114" s="70">
        <v>0</v>
      </c>
      <c r="I114" s="70">
        <v>0</v>
      </c>
    </row>
    <row r="115" spans="1:9" ht="12.75" customHeight="1" x14ac:dyDescent="0.25">
      <c r="A115" s="166" t="s">
        <v>94</v>
      </c>
      <c r="B115" s="166"/>
      <c r="C115" s="166"/>
      <c r="D115" s="166"/>
      <c r="E115" s="166"/>
      <c r="F115" s="166"/>
      <c r="G115" s="57">
        <v>107</v>
      </c>
      <c r="H115" s="69">
        <v>0</v>
      </c>
      <c r="I115" s="69">
        <v>0</v>
      </c>
    </row>
    <row r="116" spans="1:9" ht="12.75" customHeight="1" x14ac:dyDescent="0.25">
      <c r="A116" s="166" t="s">
        <v>95</v>
      </c>
      <c r="B116" s="166"/>
      <c r="C116" s="166"/>
      <c r="D116" s="166"/>
      <c r="E116" s="166"/>
      <c r="F116" s="166"/>
      <c r="G116" s="57">
        <v>108</v>
      </c>
      <c r="H116" s="67">
        <v>1200852</v>
      </c>
      <c r="I116" s="67">
        <v>785643</v>
      </c>
    </row>
    <row r="117" spans="1:9" ht="12.75" customHeight="1" x14ac:dyDescent="0.25">
      <c r="A117" s="166" t="s">
        <v>96</v>
      </c>
      <c r="B117" s="166"/>
      <c r="C117" s="166"/>
      <c r="D117" s="166"/>
      <c r="E117" s="166"/>
      <c r="F117" s="166"/>
      <c r="G117" s="57">
        <v>109</v>
      </c>
      <c r="H117" s="67">
        <v>386321</v>
      </c>
      <c r="I117" s="67">
        <v>240499</v>
      </c>
    </row>
    <row r="118" spans="1:9" ht="12.75" customHeight="1" x14ac:dyDescent="0.25">
      <c r="A118" s="168" t="s">
        <v>433</v>
      </c>
      <c r="B118" s="168"/>
      <c r="C118" s="168"/>
      <c r="D118" s="168"/>
      <c r="E118" s="168"/>
      <c r="F118" s="168"/>
      <c r="G118" s="58">
        <v>110</v>
      </c>
      <c r="H118" s="68">
        <f>SUM(H119:H132)</f>
        <v>47781791</v>
      </c>
      <c r="I118" s="68">
        <f>SUM(I119:I132)</f>
        <v>40883855</v>
      </c>
    </row>
    <row r="119" spans="1:9" ht="12.75" customHeight="1" x14ac:dyDescent="0.25">
      <c r="A119" s="166" t="s">
        <v>86</v>
      </c>
      <c r="B119" s="166"/>
      <c r="C119" s="166"/>
      <c r="D119" s="166"/>
      <c r="E119" s="166"/>
      <c r="F119" s="166"/>
      <c r="G119" s="57">
        <v>111</v>
      </c>
      <c r="H119" s="69">
        <v>1627532</v>
      </c>
      <c r="I119" s="69">
        <v>2014998</v>
      </c>
    </row>
    <row r="120" spans="1:9" ht="12.75" customHeight="1" x14ac:dyDescent="0.25">
      <c r="A120" s="166" t="s">
        <v>87</v>
      </c>
      <c r="B120" s="166"/>
      <c r="C120" s="166"/>
      <c r="D120" s="166"/>
      <c r="E120" s="166"/>
      <c r="F120" s="166"/>
      <c r="G120" s="57">
        <v>112</v>
      </c>
      <c r="H120" s="69">
        <v>0</v>
      </c>
      <c r="I120" s="69">
        <v>0</v>
      </c>
    </row>
    <row r="121" spans="1:9" ht="12.75" customHeight="1" x14ac:dyDescent="0.25">
      <c r="A121" s="166" t="s">
        <v>88</v>
      </c>
      <c r="B121" s="166"/>
      <c r="C121" s="166"/>
      <c r="D121" s="166"/>
      <c r="E121" s="166"/>
      <c r="F121" s="166"/>
      <c r="G121" s="57">
        <v>113</v>
      </c>
      <c r="H121" s="69">
        <v>12595</v>
      </c>
      <c r="I121" s="69">
        <v>10343</v>
      </c>
    </row>
    <row r="122" spans="1:9" ht="25.95" customHeight="1" x14ac:dyDescent="0.25">
      <c r="A122" s="166" t="s">
        <v>89</v>
      </c>
      <c r="B122" s="166"/>
      <c r="C122" s="166"/>
      <c r="D122" s="166"/>
      <c r="E122" s="166"/>
      <c r="F122" s="166"/>
      <c r="G122" s="57">
        <v>114</v>
      </c>
      <c r="H122" s="69">
        <v>0</v>
      </c>
      <c r="I122" s="69">
        <v>0</v>
      </c>
    </row>
    <row r="123" spans="1:9" ht="12.75" customHeight="1" x14ac:dyDescent="0.25">
      <c r="A123" s="166" t="s">
        <v>90</v>
      </c>
      <c r="B123" s="166"/>
      <c r="C123" s="166"/>
      <c r="D123" s="166"/>
      <c r="E123" s="166"/>
      <c r="F123" s="166"/>
      <c r="G123" s="57">
        <v>115</v>
      </c>
      <c r="H123" s="69">
        <v>1904117</v>
      </c>
      <c r="I123" s="69">
        <v>0</v>
      </c>
    </row>
    <row r="124" spans="1:9" ht="12.75" customHeight="1" x14ac:dyDescent="0.25">
      <c r="A124" s="166" t="s">
        <v>91</v>
      </c>
      <c r="B124" s="166"/>
      <c r="C124" s="166"/>
      <c r="D124" s="166"/>
      <c r="E124" s="166"/>
      <c r="F124" s="166"/>
      <c r="G124" s="57">
        <v>116</v>
      </c>
      <c r="H124" s="69">
        <v>22561559</v>
      </c>
      <c r="I124" s="69">
        <v>14994125</v>
      </c>
    </row>
    <row r="125" spans="1:9" ht="12.75" customHeight="1" x14ac:dyDescent="0.25">
      <c r="A125" s="166" t="s">
        <v>92</v>
      </c>
      <c r="B125" s="166"/>
      <c r="C125" s="166"/>
      <c r="D125" s="166"/>
      <c r="E125" s="166"/>
      <c r="F125" s="166"/>
      <c r="G125" s="57">
        <v>117</v>
      </c>
      <c r="H125" s="69">
        <v>877947</v>
      </c>
      <c r="I125" s="69">
        <v>4982924</v>
      </c>
    </row>
    <row r="126" spans="1:9" ht="12.75" customHeight="1" x14ac:dyDescent="0.25">
      <c r="A126" s="166" t="s">
        <v>93</v>
      </c>
      <c r="B126" s="166"/>
      <c r="C126" s="166"/>
      <c r="D126" s="166"/>
      <c r="E126" s="166"/>
      <c r="F126" s="166"/>
      <c r="G126" s="57">
        <v>118</v>
      </c>
      <c r="H126" s="69">
        <v>16360461</v>
      </c>
      <c r="I126" s="69">
        <v>13929483</v>
      </c>
    </row>
    <row r="127" spans="1:9" x14ac:dyDescent="0.25">
      <c r="A127" s="166" t="s">
        <v>94</v>
      </c>
      <c r="B127" s="166"/>
      <c r="C127" s="166"/>
      <c r="D127" s="166"/>
      <c r="E127" s="166"/>
      <c r="F127" s="166"/>
      <c r="G127" s="57">
        <v>119</v>
      </c>
      <c r="H127" s="69">
        <v>0</v>
      </c>
      <c r="I127" s="69">
        <v>0</v>
      </c>
    </row>
    <row r="128" spans="1:9" x14ac:dyDescent="0.25">
      <c r="A128" s="166" t="s">
        <v>97</v>
      </c>
      <c r="B128" s="166"/>
      <c r="C128" s="166"/>
      <c r="D128" s="166"/>
      <c r="E128" s="166"/>
      <c r="F128" s="166"/>
      <c r="G128" s="57">
        <v>120</v>
      </c>
      <c r="H128" s="69">
        <v>1349880</v>
      </c>
      <c r="I128" s="69">
        <v>1632921</v>
      </c>
    </row>
    <row r="129" spans="1:9" x14ac:dyDescent="0.25">
      <c r="A129" s="166" t="s">
        <v>98</v>
      </c>
      <c r="B129" s="166"/>
      <c r="C129" s="166"/>
      <c r="D129" s="166"/>
      <c r="E129" s="166"/>
      <c r="F129" s="166"/>
      <c r="G129" s="57">
        <v>121</v>
      </c>
      <c r="H129" s="69">
        <v>1213231</v>
      </c>
      <c r="I129" s="69">
        <v>1152780</v>
      </c>
    </row>
    <row r="130" spans="1:9" x14ac:dyDescent="0.25">
      <c r="A130" s="166" t="s">
        <v>99</v>
      </c>
      <c r="B130" s="166"/>
      <c r="C130" s="166"/>
      <c r="D130" s="166"/>
      <c r="E130" s="166"/>
      <c r="F130" s="166"/>
      <c r="G130" s="57">
        <v>122</v>
      </c>
      <c r="H130" s="69">
        <v>22349</v>
      </c>
      <c r="I130" s="69">
        <v>22349</v>
      </c>
    </row>
    <row r="131" spans="1:9" x14ac:dyDescent="0.25">
      <c r="A131" s="166" t="s">
        <v>100</v>
      </c>
      <c r="B131" s="166"/>
      <c r="C131" s="166"/>
      <c r="D131" s="166"/>
      <c r="E131" s="166"/>
      <c r="F131" s="166"/>
      <c r="G131" s="57">
        <v>123</v>
      </c>
      <c r="H131" s="67">
        <v>0</v>
      </c>
      <c r="I131" s="67">
        <v>0</v>
      </c>
    </row>
    <row r="132" spans="1:9" x14ac:dyDescent="0.25">
      <c r="A132" s="166" t="s">
        <v>101</v>
      </c>
      <c r="B132" s="166"/>
      <c r="C132" s="166"/>
      <c r="D132" s="166"/>
      <c r="E132" s="166"/>
      <c r="F132" s="166"/>
      <c r="G132" s="57">
        <v>124</v>
      </c>
      <c r="H132" s="67">
        <v>1852120</v>
      </c>
      <c r="I132" s="67">
        <v>2143932</v>
      </c>
    </row>
    <row r="133" spans="1:9" ht="22.2" customHeight="1" x14ac:dyDescent="0.25">
      <c r="A133" s="167" t="s">
        <v>102</v>
      </c>
      <c r="B133" s="167"/>
      <c r="C133" s="167"/>
      <c r="D133" s="167"/>
      <c r="E133" s="167"/>
      <c r="F133" s="167"/>
      <c r="G133" s="57">
        <v>125</v>
      </c>
      <c r="H133" s="67">
        <v>629790</v>
      </c>
      <c r="I133" s="67">
        <v>1479744</v>
      </c>
    </row>
    <row r="134" spans="1:9" x14ac:dyDescent="0.25">
      <c r="A134" s="168" t="s">
        <v>434</v>
      </c>
      <c r="B134" s="168"/>
      <c r="C134" s="168"/>
      <c r="D134" s="168"/>
      <c r="E134" s="168"/>
      <c r="F134" s="168"/>
      <c r="G134" s="58">
        <v>126</v>
      </c>
      <c r="H134" s="68">
        <f>H75+H99+H106+H118+H133</f>
        <v>158091040</v>
      </c>
      <c r="I134" s="68">
        <f>I75+I99+I106+I118+I133</f>
        <v>157247102</v>
      </c>
    </row>
    <row r="135" spans="1:9" x14ac:dyDescent="0.25">
      <c r="A135" s="167" t="s">
        <v>103</v>
      </c>
      <c r="B135" s="167"/>
      <c r="C135" s="167"/>
      <c r="D135" s="167"/>
      <c r="E135" s="167"/>
      <c r="F135" s="167"/>
      <c r="G135" s="57">
        <v>127</v>
      </c>
      <c r="H135" s="67">
        <v>9222292</v>
      </c>
      <c r="I135" s="67">
        <v>5045961</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B1" zoomScaleNormal="100" zoomScaleSheetLayoutView="100" workbookViewId="0">
      <selection activeCell="H13" sqref="H13"/>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07" t="s">
        <v>105</v>
      </c>
      <c r="B1" s="175"/>
      <c r="C1" s="175"/>
      <c r="D1" s="175"/>
      <c r="E1" s="175"/>
      <c r="F1" s="175"/>
      <c r="G1" s="175"/>
      <c r="H1" s="175"/>
      <c r="I1" s="175"/>
    </row>
    <row r="2" spans="1:9" x14ac:dyDescent="0.25">
      <c r="A2" s="206" t="s">
        <v>465</v>
      </c>
      <c r="B2" s="177"/>
      <c r="C2" s="177"/>
      <c r="D2" s="177"/>
      <c r="E2" s="177"/>
      <c r="F2" s="177"/>
      <c r="G2" s="177"/>
      <c r="H2" s="177"/>
      <c r="I2" s="177"/>
    </row>
    <row r="3" spans="1:9" x14ac:dyDescent="0.25">
      <c r="A3" s="188" t="s">
        <v>436</v>
      </c>
      <c r="B3" s="189"/>
      <c r="C3" s="189"/>
      <c r="D3" s="189"/>
      <c r="E3" s="189"/>
      <c r="F3" s="189"/>
      <c r="G3" s="189"/>
      <c r="H3" s="189"/>
      <c r="I3" s="189"/>
    </row>
    <row r="4" spans="1:9" x14ac:dyDescent="0.25">
      <c r="A4" s="205" t="s">
        <v>464</v>
      </c>
      <c r="B4" s="180"/>
      <c r="C4" s="180"/>
      <c r="D4" s="180"/>
      <c r="E4" s="180"/>
      <c r="F4" s="180"/>
      <c r="G4" s="180"/>
      <c r="H4" s="180"/>
      <c r="I4" s="181"/>
    </row>
    <row r="5" spans="1:9" ht="22.2" x14ac:dyDescent="0.25">
      <c r="A5" s="203" t="s">
        <v>2</v>
      </c>
      <c r="B5" s="185"/>
      <c r="C5" s="185"/>
      <c r="D5" s="185"/>
      <c r="E5" s="185"/>
      <c r="F5" s="185"/>
      <c r="G5" s="59" t="s">
        <v>106</v>
      </c>
      <c r="H5" s="60" t="s">
        <v>290</v>
      </c>
      <c r="I5" s="60" t="s">
        <v>275</v>
      </c>
    </row>
    <row r="6" spans="1:9" x14ac:dyDescent="0.25">
      <c r="A6" s="204">
        <v>1</v>
      </c>
      <c r="B6" s="183"/>
      <c r="C6" s="183"/>
      <c r="D6" s="183"/>
      <c r="E6" s="183"/>
      <c r="F6" s="183"/>
      <c r="G6" s="61">
        <v>2</v>
      </c>
      <c r="H6" s="60">
        <v>3</v>
      </c>
      <c r="I6" s="60">
        <v>4</v>
      </c>
    </row>
    <row r="7" spans="1:9" x14ac:dyDescent="0.25">
      <c r="A7" s="168" t="s">
        <v>348</v>
      </c>
      <c r="B7" s="168"/>
      <c r="C7" s="168"/>
      <c r="D7" s="168"/>
      <c r="E7" s="168"/>
      <c r="F7" s="168"/>
      <c r="G7" s="58">
        <v>1</v>
      </c>
      <c r="H7" s="68">
        <f>SUM(H8:H12)</f>
        <v>116035927</v>
      </c>
      <c r="I7" s="68">
        <f>SUM(I8:I12)</f>
        <v>123226434</v>
      </c>
    </row>
    <row r="8" spans="1:9" x14ac:dyDescent="0.25">
      <c r="A8" s="166" t="s">
        <v>118</v>
      </c>
      <c r="B8" s="166"/>
      <c r="C8" s="166"/>
      <c r="D8" s="166"/>
      <c r="E8" s="166"/>
      <c r="F8" s="166"/>
      <c r="G8" s="57">
        <v>2</v>
      </c>
      <c r="H8" s="67">
        <v>5077973</v>
      </c>
      <c r="I8" s="67">
        <v>3313010</v>
      </c>
    </row>
    <row r="9" spans="1:9" x14ac:dyDescent="0.25">
      <c r="A9" s="166" t="s">
        <v>435</v>
      </c>
      <c r="B9" s="166"/>
      <c r="C9" s="166"/>
      <c r="D9" s="166"/>
      <c r="E9" s="166"/>
      <c r="F9" s="166"/>
      <c r="G9" s="57">
        <v>3</v>
      </c>
      <c r="H9" s="67">
        <v>106074030</v>
      </c>
      <c r="I9" s="67">
        <v>117875615</v>
      </c>
    </row>
    <row r="10" spans="1:9" x14ac:dyDescent="0.25">
      <c r="A10" s="166" t="s">
        <v>119</v>
      </c>
      <c r="B10" s="166"/>
      <c r="C10" s="166"/>
      <c r="D10" s="166"/>
      <c r="E10" s="166"/>
      <c r="F10" s="166"/>
      <c r="G10" s="57">
        <v>4</v>
      </c>
      <c r="H10" s="67">
        <v>383287</v>
      </c>
      <c r="I10" s="67">
        <v>532479</v>
      </c>
    </row>
    <row r="11" spans="1:9" x14ac:dyDescent="0.25">
      <c r="A11" s="166" t="s">
        <v>120</v>
      </c>
      <c r="B11" s="166"/>
      <c r="C11" s="166"/>
      <c r="D11" s="166"/>
      <c r="E11" s="166"/>
      <c r="F11" s="166"/>
      <c r="G11" s="57">
        <v>5</v>
      </c>
      <c r="H11" s="67">
        <v>1999823</v>
      </c>
      <c r="I11" s="67">
        <v>273867</v>
      </c>
    </row>
    <row r="12" spans="1:9" x14ac:dyDescent="0.25">
      <c r="A12" s="166" t="s">
        <v>121</v>
      </c>
      <c r="B12" s="166"/>
      <c r="C12" s="166"/>
      <c r="D12" s="166"/>
      <c r="E12" s="166"/>
      <c r="F12" s="166"/>
      <c r="G12" s="57">
        <v>6</v>
      </c>
      <c r="H12" s="67">
        <v>2500814</v>
      </c>
      <c r="I12" s="67">
        <v>1231463</v>
      </c>
    </row>
    <row r="13" spans="1:9" ht="16.5" customHeight="1" x14ac:dyDescent="0.25">
      <c r="A13" s="168" t="s">
        <v>349</v>
      </c>
      <c r="B13" s="168"/>
      <c r="C13" s="168"/>
      <c r="D13" s="168"/>
      <c r="E13" s="168"/>
      <c r="F13" s="168"/>
      <c r="G13" s="58">
        <v>7</v>
      </c>
      <c r="H13" s="68">
        <f>H14+H15+H19+H23+H24+H25+H28+H35</f>
        <v>116709458</v>
      </c>
      <c r="I13" s="68">
        <f>I14+I15+I19+I23+I24+I25+I28+I35</f>
        <v>118765044</v>
      </c>
    </row>
    <row r="14" spans="1:9" x14ac:dyDescent="0.25">
      <c r="A14" s="166" t="s">
        <v>107</v>
      </c>
      <c r="B14" s="166"/>
      <c r="C14" s="166"/>
      <c r="D14" s="166"/>
      <c r="E14" s="166"/>
      <c r="F14" s="166"/>
      <c r="G14" s="57">
        <v>8</v>
      </c>
      <c r="H14" s="67">
        <v>-41262</v>
      </c>
      <c r="I14" s="67">
        <v>-708821</v>
      </c>
    </row>
    <row r="15" spans="1:9" x14ac:dyDescent="0.25">
      <c r="A15" s="201" t="s">
        <v>417</v>
      </c>
      <c r="B15" s="201"/>
      <c r="C15" s="201"/>
      <c r="D15" s="201"/>
      <c r="E15" s="201"/>
      <c r="F15" s="201"/>
      <c r="G15" s="58">
        <v>9</v>
      </c>
      <c r="H15" s="68">
        <f>SUM(H16:H18)</f>
        <v>81971514</v>
      </c>
      <c r="I15" s="68">
        <f>SUM(I16:I18)</f>
        <v>77581587</v>
      </c>
    </row>
    <row r="16" spans="1:9" x14ac:dyDescent="0.25">
      <c r="A16" s="200" t="s">
        <v>122</v>
      </c>
      <c r="B16" s="200"/>
      <c r="C16" s="200"/>
      <c r="D16" s="200"/>
      <c r="E16" s="200"/>
      <c r="F16" s="200"/>
      <c r="G16" s="57">
        <v>10</v>
      </c>
      <c r="H16" s="67">
        <v>45716326</v>
      </c>
      <c r="I16" s="67">
        <v>56793034</v>
      </c>
    </row>
    <row r="17" spans="1:9" x14ac:dyDescent="0.25">
      <c r="A17" s="200" t="s">
        <v>123</v>
      </c>
      <c r="B17" s="200"/>
      <c r="C17" s="200"/>
      <c r="D17" s="200"/>
      <c r="E17" s="200"/>
      <c r="F17" s="200"/>
      <c r="G17" s="57">
        <v>11</v>
      </c>
      <c r="H17" s="67">
        <v>27849825</v>
      </c>
      <c r="I17" s="67">
        <v>10953180</v>
      </c>
    </row>
    <row r="18" spans="1:9" x14ac:dyDescent="0.25">
      <c r="A18" s="200" t="s">
        <v>124</v>
      </c>
      <c r="B18" s="200"/>
      <c r="C18" s="200"/>
      <c r="D18" s="200"/>
      <c r="E18" s="200"/>
      <c r="F18" s="200"/>
      <c r="G18" s="57">
        <v>12</v>
      </c>
      <c r="H18" s="67">
        <v>8405363</v>
      </c>
      <c r="I18" s="67">
        <v>9835373</v>
      </c>
    </row>
    <row r="19" spans="1:9" x14ac:dyDescent="0.25">
      <c r="A19" s="201" t="s">
        <v>418</v>
      </c>
      <c r="B19" s="201"/>
      <c r="C19" s="201"/>
      <c r="D19" s="201"/>
      <c r="E19" s="201"/>
      <c r="F19" s="201"/>
      <c r="G19" s="58">
        <v>13</v>
      </c>
      <c r="H19" s="68">
        <f>SUM(H20:H22)</f>
        <v>21199582</v>
      </c>
      <c r="I19" s="68">
        <f>SUM(I20:I22)</f>
        <v>24665300</v>
      </c>
    </row>
    <row r="20" spans="1:9" x14ac:dyDescent="0.25">
      <c r="A20" s="200" t="s">
        <v>108</v>
      </c>
      <c r="B20" s="200"/>
      <c r="C20" s="200"/>
      <c r="D20" s="200"/>
      <c r="E20" s="200"/>
      <c r="F20" s="200"/>
      <c r="G20" s="57">
        <v>14</v>
      </c>
      <c r="H20" s="67">
        <v>13300104</v>
      </c>
      <c r="I20" s="67">
        <v>15244302</v>
      </c>
    </row>
    <row r="21" spans="1:9" x14ac:dyDescent="0.25">
      <c r="A21" s="200" t="s">
        <v>109</v>
      </c>
      <c r="B21" s="200"/>
      <c r="C21" s="200"/>
      <c r="D21" s="200"/>
      <c r="E21" s="200"/>
      <c r="F21" s="200"/>
      <c r="G21" s="57">
        <v>15</v>
      </c>
      <c r="H21" s="67">
        <v>5162768</v>
      </c>
      <c r="I21" s="67">
        <v>6167103</v>
      </c>
    </row>
    <row r="22" spans="1:9" x14ac:dyDescent="0.25">
      <c r="A22" s="200" t="s">
        <v>110</v>
      </c>
      <c r="B22" s="200"/>
      <c r="C22" s="200"/>
      <c r="D22" s="200"/>
      <c r="E22" s="200"/>
      <c r="F22" s="200"/>
      <c r="G22" s="57">
        <v>16</v>
      </c>
      <c r="H22" s="67">
        <v>2736710</v>
      </c>
      <c r="I22" s="67">
        <v>3253895</v>
      </c>
    </row>
    <row r="23" spans="1:9" x14ac:dyDescent="0.25">
      <c r="A23" s="166" t="s">
        <v>111</v>
      </c>
      <c r="B23" s="166"/>
      <c r="C23" s="166"/>
      <c r="D23" s="166"/>
      <c r="E23" s="166"/>
      <c r="F23" s="166"/>
      <c r="G23" s="57">
        <v>17</v>
      </c>
      <c r="H23" s="67">
        <v>8289964</v>
      </c>
      <c r="I23" s="67">
        <v>9911321</v>
      </c>
    </row>
    <row r="24" spans="1:9" x14ac:dyDescent="0.25">
      <c r="A24" s="166" t="s">
        <v>112</v>
      </c>
      <c r="B24" s="166"/>
      <c r="C24" s="166"/>
      <c r="D24" s="166"/>
      <c r="E24" s="166"/>
      <c r="F24" s="166"/>
      <c r="G24" s="57">
        <v>18</v>
      </c>
      <c r="H24" s="67">
        <v>4528453</v>
      </c>
      <c r="I24" s="67">
        <v>5718720</v>
      </c>
    </row>
    <row r="25" spans="1:9" x14ac:dyDescent="0.25">
      <c r="A25" s="201" t="s">
        <v>419</v>
      </c>
      <c r="B25" s="201"/>
      <c r="C25" s="201"/>
      <c r="D25" s="201"/>
      <c r="E25" s="201"/>
      <c r="F25" s="201"/>
      <c r="G25" s="58">
        <v>19</v>
      </c>
      <c r="H25" s="68">
        <f>H26+H27</f>
        <v>0</v>
      </c>
      <c r="I25" s="68">
        <f>I26+I27</f>
        <v>0</v>
      </c>
    </row>
    <row r="26" spans="1:9" x14ac:dyDescent="0.25">
      <c r="A26" s="200" t="s">
        <v>125</v>
      </c>
      <c r="B26" s="200"/>
      <c r="C26" s="200"/>
      <c r="D26" s="200"/>
      <c r="E26" s="200"/>
      <c r="F26" s="200"/>
      <c r="G26" s="57">
        <v>20</v>
      </c>
      <c r="H26" s="67">
        <v>0</v>
      </c>
      <c r="I26" s="67">
        <v>0</v>
      </c>
    </row>
    <row r="27" spans="1:9" x14ac:dyDescent="0.25">
      <c r="A27" s="200" t="s">
        <v>126</v>
      </c>
      <c r="B27" s="200"/>
      <c r="C27" s="200"/>
      <c r="D27" s="200"/>
      <c r="E27" s="200"/>
      <c r="F27" s="200"/>
      <c r="G27" s="57">
        <v>21</v>
      </c>
      <c r="H27" s="67">
        <v>0</v>
      </c>
      <c r="I27" s="67">
        <v>0</v>
      </c>
    </row>
    <row r="28" spans="1:9" x14ac:dyDescent="0.25">
      <c r="A28" s="201" t="s">
        <v>420</v>
      </c>
      <c r="B28" s="201"/>
      <c r="C28" s="201"/>
      <c r="D28" s="201"/>
      <c r="E28" s="201"/>
      <c r="F28" s="201"/>
      <c r="G28" s="58">
        <v>22</v>
      </c>
      <c r="H28" s="68">
        <f>SUM(H29:H34)</f>
        <v>140867</v>
      </c>
      <c r="I28" s="68">
        <f>SUM(I29:I34)</f>
        <v>883568</v>
      </c>
    </row>
    <row r="29" spans="1:9" x14ac:dyDescent="0.25">
      <c r="A29" s="200" t="s">
        <v>127</v>
      </c>
      <c r="B29" s="200"/>
      <c r="C29" s="200"/>
      <c r="D29" s="200"/>
      <c r="E29" s="200"/>
      <c r="F29" s="200"/>
      <c r="G29" s="57">
        <v>23</v>
      </c>
      <c r="H29" s="67">
        <v>133553</v>
      </c>
      <c r="I29" s="67">
        <v>183687</v>
      </c>
    </row>
    <row r="30" spans="1:9" x14ac:dyDescent="0.25">
      <c r="A30" s="200" t="s">
        <v>128</v>
      </c>
      <c r="B30" s="200"/>
      <c r="C30" s="200"/>
      <c r="D30" s="200"/>
      <c r="E30" s="200"/>
      <c r="F30" s="200"/>
      <c r="G30" s="57">
        <v>24</v>
      </c>
      <c r="H30" s="67">
        <v>0</v>
      </c>
      <c r="I30" s="67">
        <v>0</v>
      </c>
    </row>
    <row r="31" spans="1:9" x14ac:dyDescent="0.25">
      <c r="A31" s="200" t="s">
        <v>129</v>
      </c>
      <c r="B31" s="200"/>
      <c r="C31" s="200"/>
      <c r="D31" s="200"/>
      <c r="E31" s="200"/>
      <c r="F31" s="200"/>
      <c r="G31" s="57">
        <v>25</v>
      </c>
      <c r="H31" s="67">
        <v>7314</v>
      </c>
      <c r="I31" s="67">
        <v>272519</v>
      </c>
    </row>
    <row r="32" spans="1:9" x14ac:dyDescent="0.25">
      <c r="A32" s="200" t="s">
        <v>130</v>
      </c>
      <c r="B32" s="200"/>
      <c r="C32" s="200"/>
      <c r="D32" s="200"/>
      <c r="E32" s="200"/>
      <c r="F32" s="200"/>
      <c r="G32" s="57">
        <v>26</v>
      </c>
      <c r="H32" s="67">
        <v>0</v>
      </c>
      <c r="I32" s="67">
        <v>0</v>
      </c>
    </row>
    <row r="33" spans="1:9" x14ac:dyDescent="0.25">
      <c r="A33" s="200" t="s">
        <v>131</v>
      </c>
      <c r="B33" s="200"/>
      <c r="C33" s="200"/>
      <c r="D33" s="200"/>
      <c r="E33" s="200"/>
      <c r="F33" s="200"/>
      <c r="G33" s="57">
        <v>27</v>
      </c>
      <c r="H33" s="67">
        <v>0</v>
      </c>
      <c r="I33" s="67">
        <v>0</v>
      </c>
    </row>
    <row r="34" spans="1:9" x14ac:dyDescent="0.25">
      <c r="A34" s="200" t="s">
        <v>132</v>
      </c>
      <c r="B34" s="200"/>
      <c r="C34" s="200"/>
      <c r="D34" s="200"/>
      <c r="E34" s="200"/>
      <c r="F34" s="200"/>
      <c r="G34" s="57">
        <v>28</v>
      </c>
      <c r="H34" s="67">
        <v>0</v>
      </c>
      <c r="I34" s="67">
        <v>427362</v>
      </c>
    </row>
    <row r="35" spans="1:9" x14ac:dyDescent="0.25">
      <c r="A35" s="166" t="s">
        <v>113</v>
      </c>
      <c r="B35" s="166"/>
      <c r="C35" s="166"/>
      <c r="D35" s="166"/>
      <c r="E35" s="166"/>
      <c r="F35" s="166"/>
      <c r="G35" s="57">
        <v>29</v>
      </c>
      <c r="H35" s="67">
        <v>620340</v>
      </c>
      <c r="I35" s="67">
        <v>713369</v>
      </c>
    </row>
    <row r="36" spans="1:9" x14ac:dyDescent="0.25">
      <c r="A36" s="168" t="s">
        <v>350</v>
      </c>
      <c r="B36" s="168"/>
      <c r="C36" s="168"/>
      <c r="D36" s="168"/>
      <c r="E36" s="168"/>
      <c r="F36" s="168"/>
      <c r="G36" s="58">
        <v>30</v>
      </c>
      <c r="H36" s="68">
        <f>SUM(H37:H46)</f>
        <v>4127407</v>
      </c>
      <c r="I36" s="68">
        <f>SUM(I37:I46)</f>
        <v>3192015</v>
      </c>
    </row>
    <row r="37" spans="1:9" x14ac:dyDescent="0.25">
      <c r="A37" s="166" t="s">
        <v>133</v>
      </c>
      <c r="B37" s="166"/>
      <c r="C37" s="166"/>
      <c r="D37" s="166"/>
      <c r="E37" s="166"/>
      <c r="F37" s="166"/>
      <c r="G37" s="57">
        <v>31</v>
      </c>
      <c r="H37" s="67">
        <v>0</v>
      </c>
      <c r="I37" s="67">
        <v>0</v>
      </c>
    </row>
    <row r="38" spans="1:9" ht="25.2" customHeight="1" x14ac:dyDescent="0.25">
      <c r="A38" s="166" t="s">
        <v>134</v>
      </c>
      <c r="B38" s="166"/>
      <c r="C38" s="166"/>
      <c r="D38" s="166"/>
      <c r="E38" s="166"/>
      <c r="F38" s="166"/>
      <c r="G38" s="57">
        <v>32</v>
      </c>
      <c r="H38" s="67">
        <v>3470385</v>
      </c>
      <c r="I38" s="67">
        <v>2471796</v>
      </c>
    </row>
    <row r="39" spans="1:9" ht="28.2" customHeight="1" x14ac:dyDescent="0.25">
      <c r="A39" s="166" t="s">
        <v>135</v>
      </c>
      <c r="B39" s="166"/>
      <c r="C39" s="166"/>
      <c r="D39" s="166"/>
      <c r="E39" s="166"/>
      <c r="F39" s="166"/>
      <c r="G39" s="57">
        <v>33</v>
      </c>
      <c r="H39" s="67">
        <v>0</v>
      </c>
      <c r="I39" s="67">
        <v>0</v>
      </c>
    </row>
    <row r="40" spans="1:9" ht="28.2" customHeight="1" x14ac:dyDescent="0.25">
      <c r="A40" s="166" t="s">
        <v>136</v>
      </c>
      <c r="B40" s="166"/>
      <c r="C40" s="166"/>
      <c r="D40" s="166"/>
      <c r="E40" s="166"/>
      <c r="F40" s="166"/>
      <c r="G40" s="57">
        <v>34</v>
      </c>
      <c r="H40" s="67">
        <v>594431</v>
      </c>
      <c r="I40" s="67">
        <v>720117</v>
      </c>
    </row>
    <row r="41" spans="1:9" ht="22.95" customHeight="1" x14ac:dyDescent="0.25">
      <c r="A41" s="166" t="s">
        <v>137</v>
      </c>
      <c r="B41" s="166"/>
      <c r="C41" s="166"/>
      <c r="D41" s="166"/>
      <c r="E41" s="166"/>
      <c r="F41" s="166"/>
      <c r="G41" s="57">
        <v>35</v>
      </c>
      <c r="H41" s="67">
        <v>0</v>
      </c>
      <c r="I41" s="67">
        <v>0</v>
      </c>
    </row>
    <row r="42" spans="1:9" x14ac:dyDescent="0.25">
      <c r="A42" s="166" t="s">
        <v>138</v>
      </c>
      <c r="B42" s="166"/>
      <c r="C42" s="166"/>
      <c r="D42" s="166"/>
      <c r="E42" s="166"/>
      <c r="F42" s="166"/>
      <c r="G42" s="57">
        <v>36</v>
      </c>
      <c r="H42" s="67">
        <v>0</v>
      </c>
      <c r="I42" s="67">
        <v>0</v>
      </c>
    </row>
    <row r="43" spans="1:9" x14ac:dyDescent="0.25">
      <c r="A43" s="166" t="s">
        <v>139</v>
      </c>
      <c r="B43" s="166"/>
      <c r="C43" s="166"/>
      <c r="D43" s="166"/>
      <c r="E43" s="166"/>
      <c r="F43" s="166"/>
      <c r="G43" s="57">
        <v>37</v>
      </c>
      <c r="H43" s="67">
        <v>158</v>
      </c>
      <c r="I43" s="67">
        <v>102</v>
      </c>
    </row>
    <row r="44" spans="1:9" x14ac:dyDescent="0.25">
      <c r="A44" s="166" t="s">
        <v>140</v>
      </c>
      <c r="B44" s="166"/>
      <c r="C44" s="166"/>
      <c r="D44" s="166"/>
      <c r="E44" s="166"/>
      <c r="F44" s="166"/>
      <c r="G44" s="57">
        <v>38</v>
      </c>
      <c r="H44" s="67">
        <v>2609</v>
      </c>
      <c r="I44" s="67">
        <v>0</v>
      </c>
    </row>
    <row r="45" spans="1:9" x14ac:dyDescent="0.25">
      <c r="A45" s="166" t="s">
        <v>141</v>
      </c>
      <c r="B45" s="166"/>
      <c r="C45" s="166"/>
      <c r="D45" s="166"/>
      <c r="E45" s="166"/>
      <c r="F45" s="166"/>
      <c r="G45" s="57">
        <v>39</v>
      </c>
      <c r="H45" s="67">
        <v>0</v>
      </c>
      <c r="I45" s="67">
        <v>0</v>
      </c>
    </row>
    <row r="46" spans="1:9" x14ac:dyDescent="0.25">
      <c r="A46" s="166" t="s">
        <v>142</v>
      </c>
      <c r="B46" s="166"/>
      <c r="C46" s="166"/>
      <c r="D46" s="166"/>
      <c r="E46" s="166"/>
      <c r="F46" s="166"/>
      <c r="G46" s="57">
        <v>40</v>
      </c>
      <c r="H46" s="67">
        <v>59824</v>
      </c>
      <c r="I46" s="67">
        <v>0</v>
      </c>
    </row>
    <row r="47" spans="1:9" x14ac:dyDescent="0.25">
      <c r="A47" s="168" t="s">
        <v>351</v>
      </c>
      <c r="B47" s="168"/>
      <c r="C47" s="168"/>
      <c r="D47" s="168"/>
      <c r="E47" s="168"/>
      <c r="F47" s="168"/>
      <c r="G47" s="58">
        <v>41</v>
      </c>
      <c r="H47" s="68">
        <f>SUM(H48:H54)</f>
        <v>3610251</v>
      </c>
      <c r="I47" s="68">
        <f>SUM(I48:I54)</f>
        <v>1686477</v>
      </c>
    </row>
    <row r="48" spans="1:9" ht="23.4" customHeight="1" x14ac:dyDescent="0.25">
      <c r="A48" s="166" t="s">
        <v>143</v>
      </c>
      <c r="B48" s="166"/>
      <c r="C48" s="166"/>
      <c r="D48" s="166"/>
      <c r="E48" s="166"/>
      <c r="F48" s="166"/>
      <c r="G48" s="57">
        <v>42</v>
      </c>
      <c r="H48" s="67">
        <v>0</v>
      </c>
      <c r="I48" s="67">
        <v>0</v>
      </c>
    </row>
    <row r="49" spans="1:9" x14ac:dyDescent="0.25">
      <c r="A49" s="197" t="s">
        <v>144</v>
      </c>
      <c r="B49" s="197"/>
      <c r="C49" s="197"/>
      <c r="D49" s="197"/>
      <c r="E49" s="197"/>
      <c r="F49" s="197"/>
      <c r="G49" s="57">
        <v>43</v>
      </c>
      <c r="H49" s="67">
        <v>0</v>
      </c>
      <c r="I49" s="67">
        <v>0</v>
      </c>
    </row>
    <row r="50" spans="1:9" x14ac:dyDescent="0.25">
      <c r="A50" s="197" t="s">
        <v>145</v>
      </c>
      <c r="B50" s="197"/>
      <c r="C50" s="197"/>
      <c r="D50" s="197"/>
      <c r="E50" s="197"/>
      <c r="F50" s="197"/>
      <c r="G50" s="57">
        <v>44</v>
      </c>
      <c r="H50" s="67">
        <v>1320374</v>
      </c>
      <c r="I50" s="67">
        <v>1107248</v>
      </c>
    </row>
    <row r="51" spans="1:9" x14ac:dyDescent="0.25">
      <c r="A51" s="197" t="s">
        <v>146</v>
      </c>
      <c r="B51" s="197"/>
      <c r="C51" s="197"/>
      <c r="D51" s="197"/>
      <c r="E51" s="197"/>
      <c r="F51" s="197"/>
      <c r="G51" s="57">
        <v>45</v>
      </c>
      <c r="H51" s="67">
        <v>5534</v>
      </c>
      <c r="I51" s="67">
        <v>67483</v>
      </c>
    </row>
    <row r="52" spans="1:9" x14ac:dyDescent="0.25">
      <c r="A52" s="197" t="s">
        <v>147</v>
      </c>
      <c r="B52" s="197"/>
      <c r="C52" s="197"/>
      <c r="D52" s="197"/>
      <c r="E52" s="197"/>
      <c r="F52" s="197"/>
      <c r="G52" s="57">
        <v>46</v>
      </c>
      <c r="H52" s="67">
        <v>0</v>
      </c>
      <c r="I52" s="67">
        <v>0</v>
      </c>
    </row>
    <row r="53" spans="1:9" x14ac:dyDescent="0.25">
      <c r="A53" s="197" t="s">
        <v>148</v>
      </c>
      <c r="B53" s="197"/>
      <c r="C53" s="197"/>
      <c r="D53" s="197"/>
      <c r="E53" s="197"/>
      <c r="F53" s="197"/>
      <c r="G53" s="57">
        <v>47</v>
      </c>
      <c r="H53" s="67">
        <v>2284343</v>
      </c>
      <c r="I53" s="67">
        <v>511746</v>
      </c>
    </row>
    <row r="54" spans="1:9" x14ac:dyDescent="0.25">
      <c r="A54" s="197" t="s">
        <v>149</v>
      </c>
      <c r="B54" s="197"/>
      <c r="C54" s="197"/>
      <c r="D54" s="197"/>
      <c r="E54" s="197"/>
      <c r="F54" s="197"/>
      <c r="G54" s="57">
        <v>48</v>
      </c>
      <c r="H54" s="67">
        <v>0</v>
      </c>
      <c r="I54" s="67">
        <v>0</v>
      </c>
    </row>
    <row r="55" spans="1:9" ht="30.6" customHeight="1" x14ac:dyDescent="0.25">
      <c r="A55" s="167" t="s">
        <v>150</v>
      </c>
      <c r="B55" s="167"/>
      <c r="C55" s="167"/>
      <c r="D55" s="167"/>
      <c r="E55" s="167"/>
      <c r="F55" s="167"/>
      <c r="G55" s="57">
        <v>49</v>
      </c>
      <c r="H55" s="67">
        <v>0</v>
      </c>
      <c r="I55" s="67">
        <v>0</v>
      </c>
    </row>
    <row r="56" spans="1:9" x14ac:dyDescent="0.25">
      <c r="A56" s="167" t="s">
        <v>151</v>
      </c>
      <c r="B56" s="167"/>
      <c r="C56" s="167"/>
      <c r="D56" s="167"/>
      <c r="E56" s="167"/>
      <c r="F56" s="167"/>
      <c r="G56" s="57">
        <v>50</v>
      </c>
      <c r="H56" s="67">
        <v>0</v>
      </c>
      <c r="I56" s="67">
        <v>0</v>
      </c>
    </row>
    <row r="57" spans="1:9" ht="28.95" customHeight="1" x14ac:dyDescent="0.25">
      <c r="A57" s="167" t="s">
        <v>152</v>
      </c>
      <c r="B57" s="167"/>
      <c r="C57" s="167"/>
      <c r="D57" s="167"/>
      <c r="E57" s="167"/>
      <c r="F57" s="167"/>
      <c r="G57" s="57">
        <v>51</v>
      </c>
      <c r="H57" s="67">
        <v>0</v>
      </c>
      <c r="I57" s="67">
        <v>0</v>
      </c>
    </row>
    <row r="58" spans="1:9" x14ac:dyDescent="0.25">
      <c r="A58" s="167" t="s">
        <v>153</v>
      </c>
      <c r="B58" s="167"/>
      <c r="C58" s="167"/>
      <c r="D58" s="167"/>
      <c r="E58" s="167"/>
      <c r="F58" s="167"/>
      <c r="G58" s="57">
        <v>52</v>
      </c>
      <c r="H58" s="67">
        <v>0</v>
      </c>
      <c r="I58" s="67">
        <v>0</v>
      </c>
    </row>
    <row r="59" spans="1:9" x14ac:dyDescent="0.25">
      <c r="A59" s="168" t="s">
        <v>352</v>
      </c>
      <c r="B59" s="168"/>
      <c r="C59" s="168"/>
      <c r="D59" s="168"/>
      <c r="E59" s="168"/>
      <c r="F59" s="168"/>
      <c r="G59" s="58">
        <v>53</v>
      </c>
      <c r="H59" s="68">
        <f>H7+H36+H55+H56</f>
        <v>120163334</v>
      </c>
      <c r="I59" s="68">
        <f>I7+I36+I55+I56</f>
        <v>126418449</v>
      </c>
    </row>
    <row r="60" spans="1:9" x14ac:dyDescent="0.25">
      <c r="A60" s="168" t="s">
        <v>353</v>
      </c>
      <c r="B60" s="168"/>
      <c r="C60" s="168"/>
      <c r="D60" s="168"/>
      <c r="E60" s="168"/>
      <c r="F60" s="168"/>
      <c r="G60" s="58">
        <v>54</v>
      </c>
      <c r="H60" s="68">
        <f>H13+H47+H57+H58</f>
        <v>120319709</v>
      </c>
      <c r="I60" s="68">
        <f>I13+I47+I57+I58</f>
        <v>120451521</v>
      </c>
    </row>
    <row r="61" spans="1:9" x14ac:dyDescent="0.25">
      <c r="A61" s="168" t="s">
        <v>355</v>
      </c>
      <c r="B61" s="168"/>
      <c r="C61" s="168"/>
      <c r="D61" s="168"/>
      <c r="E61" s="168"/>
      <c r="F61" s="168"/>
      <c r="G61" s="58">
        <v>55</v>
      </c>
      <c r="H61" s="68">
        <f>H59-H60</f>
        <v>-156375</v>
      </c>
      <c r="I61" s="68">
        <f>I59-I60</f>
        <v>5966928</v>
      </c>
    </row>
    <row r="62" spans="1:9" x14ac:dyDescent="0.25">
      <c r="A62" s="199" t="s">
        <v>356</v>
      </c>
      <c r="B62" s="199"/>
      <c r="C62" s="199"/>
      <c r="D62" s="199"/>
      <c r="E62" s="199"/>
      <c r="F62" s="199"/>
      <c r="G62" s="58">
        <v>56</v>
      </c>
      <c r="H62" s="68">
        <f>+IF((H59-H60)&gt;0,(H59-H60),0)</f>
        <v>0</v>
      </c>
      <c r="I62" s="68">
        <f>+IF((I59-I60)&gt;0,(I59-I60),0)</f>
        <v>5966928</v>
      </c>
    </row>
    <row r="63" spans="1:9" x14ac:dyDescent="0.25">
      <c r="A63" s="199" t="s">
        <v>357</v>
      </c>
      <c r="B63" s="199"/>
      <c r="C63" s="199"/>
      <c r="D63" s="199"/>
      <c r="E63" s="199"/>
      <c r="F63" s="199"/>
      <c r="G63" s="58">
        <v>57</v>
      </c>
      <c r="H63" s="68">
        <f>+IF((H59-H60)&lt;0,(H59-H60),0)</f>
        <v>-156375</v>
      </c>
      <c r="I63" s="68">
        <f>+IF((I59-I60)&lt;0,(I59-I60),0)</f>
        <v>0</v>
      </c>
    </row>
    <row r="64" spans="1:9" x14ac:dyDescent="0.25">
      <c r="A64" s="167" t="s">
        <v>114</v>
      </c>
      <c r="B64" s="167"/>
      <c r="C64" s="167"/>
      <c r="D64" s="167"/>
      <c r="E64" s="167"/>
      <c r="F64" s="167"/>
      <c r="G64" s="57">
        <v>58</v>
      </c>
      <c r="H64" s="67">
        <v>-554089</v>
      </c>
      <c r="I64" s="67">
        <v>551879</v>
      </c>
    </row>
    <row r="65" spans="1:9" x14ac:dyDescent="0.25">
      <c r="A65" s="168" t="s">
        <v>358</v>
      </c>
      <c r="B65" s="168"/>
      <c r="C65" s="168"/>
      <c r="D65" s="168"/>
      <c r="E65" s="168"/>
      <c r="F65" s="168"/>
      <c r="G65" s="58">
        <v>59</v>
      </c>
      <c r="H65" s="68">
        <f>H61-H64</f>
        <v>397714</v>
      </c>
      <c r="I65" s="68">
        <f>I61-I64</f>
        <v>5415049</v>
      </c>
    </row>
    <row r="66" spans="1:9" x14ac:dyDescent="0.25">
      <c r="A66" s="199" t="s">
        <v>359</v>
      </c>
      <c r="B66" s="199"/>
      <c r="C66" s="199"/>
      <c r="D66" s="199"/>
      <c r="E66" s="199"/>
      <c r="F66" s="199"/>
      <c r="G66" s="58">
        <v>60</v>
      </c>
      <c r="H66" s="68">
        <f>+IF((H61-H64)&gt;0,(H61-H64),0)</f>
        <v>397714</v>
      </c>
      <c r="I66" s="68">
        <f>+IF((I61-I64)&gt;0,(I61-I64),0)</f>
        <v>5415049</v>
      </c>
    </row>
    <row r="67" spans="1:9" x14ac:dyDescent="0.25">
      <c r="A67" s="199" t="s">
        <v>360</v>
      </c>
      <c r="B67" s="199"/>
      <c r="C67" s="199"/>
      <c r="D67" s="199"/>
      <c r="E67" s="199"/>
      <c r="F67" s="199"/>
      <c r="G67" s="58">
        <v>61</v>
      </c>
      <c r="H67" s="68">
        <f>+IF((H61-H64)&lt;0,(H61-H64),0)</f>
        <v>0</v>
      </c>
      <c r="I67" s="68">
        <f>+IF((I61-I64)&lt;0,(I61-I64),0)</f>
        <v>0</v>
      </c>
    </row>
    <row r="68" spans="1:9" x14ac:dyDescent="0.25">
      <c r="A68" s="172" t="s">
        <v>154</v>
      </c>
      <c r="B68" s="172"/>
      <c r="C68" s="172"/>
      <c r="D68" s="172"/>
      <c r="E68" s="172"/>
      <c r="F68" s="172"/>
      <c r="G68" s="191"/>
      <c r="H68" s="191"/>
      <c r="I68" s="191"/>
    </row>
    <row r="69" spans="1:9" ht="25.95" customHeight="1" x14ac:dyDescent="0.25">
      <c r="A69" s="168" t="s">
        <v>361</v>
      </c>
      <c r="B69" s="168"/>
      <c r="C69" s="168"/>
      <c r="D69" s="168"/>
      <c r="E69" s="168"/>
      <c r="F69" s="168"/>
      <c r="G69" s="58">
        <v>62</v>
      </c>
      <c r="H69" s="68">
        <f>H70-H71</f>
        <v>0</v>
      </c>
      <c r="I69" s="68">
        <f>I70-I71</f>
        <v>0</v>
      </c>
    </row>
    <row r="70" spans="1:9" x14ac:dyDescent="0.25">
      <c r="A70" s="197" t="s">
        <v>155</v>
      </c>
      <c r="B70" s="197"/>
      <c r="C70" s="197"/>
      <c r="D70" s="197"/>
      <c r="E70" s="197"/>
      <c r="F70" s="197"/>
      <c r="G70" s="57">
        <v>63</v>
      </c>
      <c r="H70" s="67">
        <v>0</v>
      </c>
      <c r="I70" s="67">
        <v>0</v>
      </c>
    </row>
    <row r="71" spans="1:9" x14ac:dyDescent="0.25">
      <c r="A71" s="197" t="s">
        <v>156</v>
      </c>
      <c r="B71" s="197"/>
      <c r="C71" s="197"/>
      <c r="D71" s="197"/>
      <c r="E71" s="197"/>
      <c r="F71" s="197"/>
      <c r="G71" s="57">
        <v>64</v>
      </c>
      <c r="H71" s="67">
        <v>0</v>
      </c>
      <c r="I71" s="67">
        <v>0</v>
      </c>
    </row>
    <row r="72" spans="1:9" x14ac:dyDescent="0.25">
      <c r="A72" s="167" t="s">
        <v>157</v>
      </c>
      <c r="B72" s="167"/>
      <c r="C72" s="167"/>
      <c r="D72" s="167"/>
      <c r="E72" s="167"/>
      <c r="F72" s="167"/>
      <c r="G72" s="57">
        <v>65</v>
      </c>
      <c r="H72" s="67">
        <v>0</v>
      </c>
      <c r="I72" s="67">
        <v>0</v>
      </c>
    </row>
    <row r="73" spans="1:9" x14ac:dyDescent="0.25">
      <c r="A73" s="199" t="s">
        <v>362</v>
      </c>
      <c r="B73" s="199"/>
      <c r="C73" s="199"/>
      <c r="D73" s="199"/>
      <c r="E73" s="199"/>
      <c r="F73" s="199"/>
      <c r="G73" s="58">
        <v>66</v>
      </c>
      <c r="H73" s="71">
        <v>0</v>
      </c>
      <c r="I73" s="71">
        <v>0</v>
      </c>
    </row>
    <row r="74" spans="1:9" x14ac:dyDescent="0.25">
      <c r="A74" s="199" t="s">
        <v>363</v>
      </c>
      <c r="B74" s="199"/>
      <c r="C74" s="199"/>
      <c r="D74" s="199"/>
      <c r="E74" s="199"/>
      <c r="F74" s="199"/>
      <c r="G74" s="58">
        <v>67</v>
      </c>
      <c r="H74" s="71">
        <v>0</v>
      </c>
      <c r="I74" s="71">
        <v>0</v>
      </c>
    </row>
    <row r="75" spans="1:9" x14ac:dyDescent="0.25">
      <c r="A75" s="172" t="s">
        <v>158</v>
      </c>
      <c r="B75" s="172"/>
      <c r="C75" s="172"/>
      <c r="D75" s="172"/>
      <c r="E75" s="172"/>
      <c r="F75" s="172"/>
      <c r="G75" s="191"/>
      <c r="H75" s="191"/>
      <c r="I75" s="191"/>
    </row>
    <row r="76" spans="1:9" x14ac:dyDescent="0.25">
      <c r="A76" s="168" t="s">
        <v>364</v>
      </c>
      <c r="B76" s="168"/>
      <c r="C76" s="168"/>
      <c r="D76" s="168"/>
      <c r="E76" s="168"/>
      <c r="F76" s="168"/>
      <c r="G76" s="58">
        <v>68</v>
      </c>
      <c r="H76" s="71">
        <v>0</v>
      </c>
      <c r="I76" s="71">
        <v>0</v>
      </c>
    </row>
    <row r="77" spans="1:9" x14ac:dyDescent="0.25">
      <c r="A77" s="198" t="s">
        <v>365</v>
      </c>
      <c r="B77" s="198"/>
      <c r="C77" s="198"/>
      <c r="D77" s="198"/>
      <c r="E77" s="198"/>
      <c r="F77" s="198"/>
      <c r="G77" s="62">
        <v>69</v>
      </c>
      <c r="H77" s="72">
        <v>0</v>
      </c>
      <c r="I77" s="72">
        <v>0</v>
      </c>
    </row>
    <row r="78" spans="1:9" x14ac:dyDescent="0.25">
      <c r="A78" s="198" t="s">
        <v>366</v>
      </c>
      <c r="B78" s="198"/>
      <c r="C78" s="198"/>
      <c r="D78" s="198"/>
      <c r="E78" s="198"/>
      <c r="F78" s="198"/>
      <c r="G78" s="62">
        <v>70</v>
      </c>
      <c r="H78" s="72">
        <v>0</v>
      </c>
      <c r="I78" s="72">
        <v>0</v>
      </c>
    </row>
    <row r="79" spans="1:9" x14ac:dyDescent="0.25">
      <c r="A79" s="168" t="s">
        <v>367</v>
      </c>
      <c r="B79" s="168"/>
      <c r="C79" s="168"/>
      <c r="D79" s="168"/>
      <c r="E79" s="168"/>
      <c r="F79" s="168"/>
      <c r="G79" s="58">
        <v>71</v>
      </c>
      <c r="H79" s="71">
        <v>0</v>
      </c>
      <c r="I79" s="71">
        <v>0</v>
      </c>
    </row>
    <row r="80" spans="1:9" x14ac:dyDescent="0.25">
      <c r="A80" s="168" t="s">
        <v>368</v>
      </c>
      <c r="B80" s="168"/>
      <c r="C80" s="168"/>
      <c r="D80" s="168"/>
      <c r="E80" s="168"/>
      <c r="F80" s="168"/>
      <c r="G80" s="58">
        <v>72</v>
      </c>
      <c r="H80" s="71">
        <v>0</v>
      </c>
      <c r="I80" s="71">
        <v>0</v>
      </c>
    </row>
    <row r="81" spans="1:9" x14ac:dyDescent="0.25">
      <c r="A81" s="199" t="s">
        <v>369</v>
      </c>
      <c r="B81" s="199"/>
      <c r="C81" s="199"/>
      <c r="D81" s="199"/>
      <c r="E81" s="199"/>
      <c r="F81" s="199"/>
      <c r="G81" s="58">
        <v>73</v>
      </c>
      <c r="H81" s="71">
        <v>0</v>
      </c>
      <c r="I81" s="71">
        <v>0</v>
      </c>
    </row>
    <row r="82" spans="1:9" x14ac:dyDescent="0.25">
      <c r="A82" s="199" t="s">
        <v>370</v>
      </c>
      <c r="B82" s="199"/>
      <c r="C82" s="199"/>
      <c r="D82" s="199"/>
      <c r="E82" s="199"/>
      <c r="F82" s="199"/>
      <c r="G82" s="58">
        <v>74</v>
      </c>
      <c r="H82" s="71">
        <v>0</v>
      </c>
      <c r="I82" s="71">
        <v>0</v>
      </c>
    </row>
    <row r="83" spans="1:9" x14ac:dyDescent="0.25">
      <c r="A83" s="172" t="s">
        <v>115</v>
      </c>
      <c r="B83" s="172"/>
      <c r="C83" s="172"/>
      <c r="D83" s="172"/>
      <c r="E83" s="172"/>
      <c r="F83" s="172"/>
      <c r="G83" s="191"/>
      <c r="H83" s="191"/>
      <c r="I83" s="191"/>
    </row>
    <row r="84" spans="1:9" x14ac:dyDescent="0.25">
      <c r="A84" s="192" t="s">
        <v>371</v>
      </c>
      <c r="B84" s="192"/>
      <c r="C84" s="192"/>
      <c r="D84" s="192"/>
      <c r="E84" s="192"/>
      <c r="F84" s="192"/>
      <c r="G84" s="58">
        <v>75</v>
      </c>
      <c r="H84" s="73">
        <f>H85+H86</f>
        <v>0</v>
      </c>
      <c r="I84" s="73">
        <f>I85+I86</f>
        <v>0</v>
      </c>
    </row>
    <row r="85" spans="1:9" x14ac:dyDescent="0.25">
      <c r="A85" s="193" t="s">
        <v>159</v>
      </c>
      <c r="B85" s="193"/>
      <c r="C85" s="193"/>
      <c r="D85" s="193"/>
      <c r="E85" s="193"/>
      <c r="F85" s="193"/>
      <c r="G85" s="57">
        <v>76</v>
      </c>
      <c r="H85" s="74">
        <v>0</v>
      </c>
      <c r="I85" s="74">
        <v>0</v>
      </c>
    </row>
    <row r="86" spans="1:9" x14ac:dyDescent="0.25">
      <c r="A86" s="193" t="s">
        <v>160</v>
      </c>
      <c r="B86" s="193"/>
      <c r="C86" s="193"/>
      <c r="D86" s="193"/>
      <c r="E86" s="193"/>
      <c r="F86" s="193"/>
      <c r="G86" s="57">
        <v>77</v>
      </c>
      <c r="H86" s="74">
        <v>0</v>
      </c>
      <c r="I86" s="74">
        <v>0</v>
      </c>
    </row>
    <row r="87" spans="1:9" x14ac:dyDescent="0.25">
      <c r="A87" s="194" t="s">
        <v>117</v>
      </c>
      <c r="B87" s="194"/>
      <c r="C87" s="194"/>
      <c r="D87" s="194"/>
      <c r="E87" s="194"/>
      <c r="F87" s="194"/>
      <c r="G87" s="195"/>
      <c r="H87" s="195"/>
      <c r="I87" s="195"/>
    </row>
    <row r="88" spans="1:9" x14ac:dyDescent="0.25">
      <c r="A88" s="196" t="s">
        <v>161</v>
      </c>
      <c r="B88" s="196"/>
      <c r="C88" s="196"/>
      <c r="D88" s="196"/>
      <c r="E88" s="196"/>
      <c r="F88" s="196"/>
      <c r="G88" s="57">
        <v>78</v>
      </c>
      <c r="H88" s="74">
        <v>397714</v>
      </c>
      <c r="I88" s="74">
        <v>5415049</v>
      </c>
    </row>
    <row r="89" spans="1:9" ht="29.25" customHeight="1" x14ac:dyDescent="0.25">
      <c r="A89" s="190" t="s">
        <v>413</v>
      </c>
      <c r="B89" s="190"/>
      <c r="C89" s="190"/>
      <c r="D89" s="190"/>
      <c r="E89" s="190"/>
      <c r="F89" s="190"/>
      <c r="G89" s="58">
        <v>79</v>
      </c>
      <c r="H89" s="73">
        <f>H90+H97</f>
        <v>0</v>
      </c>
      <c r="I89" s="73">
        <f>I90+I97</f>
        <v>0</v>
      </c>
    </row>
    <row r="90" spans="1:9" ht="24.6" customHeight="1" x14ac:dyDescent="0.25">
      <c r="A90" s="202" t="s">
        <v>421</v>
      </c>
      <c r="B90" s="202"/>
      <c r="C90" s="202"/>
      <c r="D90" s="202"/>
      <c r="E90" s="202"/>
      <c r="F90" s="202"/>
      <c r="G90" s="58">
        <v>80</v>
      </c>
      <c r="H90" s="73">
        <f>SUM(H91:H95)</f>
        <v>0</v>
      </c>
      <c r="I90" s="73">
        <f>SUM(I91:I95)</f>
        <v>0</v>
      </c>
    </row>
    <row r="91" spans="1:9" ht="24.6" customHeight="1" x14ac:dyDescent="0.25">
      <c r="A91" s="197" t="s">
        <v>342</v>
      </c>
      <c r="B91" s="197"/>
      <c r="C91" s="197"/>
      <c r="D91" s="197"/>
      <c r="E91" s="197"/>
      <c r="F91" s="197"/>
      <c r="G91" s="57">
        <v>81</v>
      </c>
      <c r="H91" s="74">
        <v>0</v>
      </c>
      <c r="I91" s="74">
        <v>0</v>
      </c>
    </row>
    <row r="92" spans="1:9" ht="39" customHeight="1" x14ac:dyDescent="0.25">
      <c r="A92" s="197" t="s">
        <v>343</v>
      </c>
      <c r="B92" s="197"/>
      <c r="C92" s="197"/>
      <c r="D92" s="197"/>
      <c r="E92" s="197"/>
      <c r="F92" s="197"/>
      <c r="G92" s="57">
        <v>82</v>
      </c>
      <c r="H92" s="74">
        <v>0</v>
      </c>
      <c r="I92" s="74">
        <v>0</v>
      </c>
    </row>
    <row r="93" spans="1:9" ht="44.25" customHeight="1" x14ac:dyDescent="0.25">
      <c r="A93" s="197" t="s">
        <v>344</v>
      </c>
      <c r="B93" s="197"/>
      <c r="C93" s="197"/>
      <c r="D93" s="197"/>
      <c r="E93" s="197"/>
      <c r="F93" s="197"/>
      <c r="G93" s="57">
        <v>83</v>
      </c>
      <c r="H93" s="74">
        <v>0</v>
      </c>
      <c r="I93" s="74">
        <v>0</v>
      </c>
    </row>
    <row r="94" spans="1:9" ht="16.5" customHeight="1" x14ac:dyDescent="0.25">
      <c r="A94" s="197" t="s">
        <v>345</v>
      </c>
      <c r="B94" s="197"/>
      <c r="C94" s="197"/>
      <c r="D94" s="197"/>
      <c r="E94" s="197"/>
      <c r="F94" s="197"/>
      <c r="G94" s="57">
        <v>84</v>
      </c>
      <c r="H94" s="74">
        <v>0</v>
      </c>
      <c r="I94" s="74">
        <v>0</v>
      </c>
    </row>
    <row r="95" spans="1:9" ht="13.5" customHeight="1" x14ac:dyDescent="0.25">
      <c r="A95" s="197" t="s">
        <v>346</v>
      </c>
      <c r="B95" s="197"/>
      <c r="C95" s="197"/>
      <c r="D95" s="197"/>
      <c r="E95" s="197"/>
      <c r="F95" s="197"/>
      <c r="G95" s="57">
        <v>85</v>
      </c>
      <c r="H95" s="74">
        <v>0</v>
      </c>
      <c r="I95" s="74">
        <v>0</v>
      </c>
    </row>
    <row r="96" spans="1:9" ht="24.6" customHeight="1" x14ac:dyDescent="0.25">
      <c r="A96" s="197" t="s">
        <v>347</v>
      </c>
      <c r="B96" s="197"/>
      <c r="C96" s="197"/>
      <c r="D96" s="197"/>
      <c r="E96" s="197"/>
      <c r="F96" s="197"/>
      <c r="G96" s="57">
        <v>86</v>
      </c>
      <c r="H96" s="74">
        <v>0</v>
      </c>
      <c r="I96" s="74">
        <v>0</v>
      </c>
    </row>
    <row r="97" spans="1:9" ht="24.6" customHeight="1" x14ac:dyDescent="0.25">
      <c r="A97" s="202" t="s">
        <v>414</v>
      </c>
      <c r="B97" s="202"/>
      <c r="C97" s="202"/>
      <c r="D97" s="202"/>
      <c r="E97" s="202"/>
      <c r="F97" s="202"/>
      <c r="G97" s="58">
        <v>87</v>
      </c>
      <c r="H97" s="73">
        <f>SUM(H98:H106)</f>
        <v>0</v>
      </c>
      <c r="I97" s="73">
        <f>SUM(I98:I106)</f>
        <v>0</v>
      </c>
    </row>
    <row r="98" spans="1:9" x14ac:dyDescent="0.25">
      <c r="A98" s="197" t="s">
        <v>162</v>
      </c>
      <c r="B98" s="197"/>
      <c r="C98" s="197"/>
      <c r="D98" s="197"/>
      <c r="E98" s="197"/>
      <c r="F98" s="197"/>
      <c r="G98" s="57">
        <v>88</v>
      </c>
      <c r="H98" s="74">
        <v>0</v>
      </c>
      <c r="I98" s="74">
        <v>0</v>
      </c>
    </row>
    <row r="99" spans="1:9" x14ac:dyDescent="0.25">
      <c r="A99" s="197" t="s">
        <v>438</v>
      </c>
      <c r="B99" s="197"/>
      <c r="C99" s="197"/>
      <c r="D99" s="197"/>
      <c r="E99" s="197"/>
      <c r="F99" s="197"/>
      <c r="G99" s="57">
        <v>89</v>
      </c>
      <c r="H99" s="74">
        <v>0</v>
      </c>
      <c r="I99" s="74">
        <v>0</v>
      </c>
    </row>
    <row r="100" spans="1:9" ht="35.25" customHeight="1" x14ac:dyDescent="0.25">
      <c r="A100" s="197" t="s">
        <v>439</v>
      </c>
      <c r="B100" s="197"/>
      <c r="C100" s="197"/>
      <c r="D100" s="197"/>
      <c r="E100" s="197"/>
      <c r="F100" s="197"/>
      <c r="G100" s="57">
        <v>90</v>
      </c>
      <c r="H100" s="74">
        <v>0</v>
      </c>
      <c r="I100" s="74">
        <v>0</v>
      </c>
    </row>
    <row r="101" spans="1:9" x14ac:dyDescent="0.25">
      <c r="A101" s="197" t="s">
        <v>440</v>
      </c>
      <c r="B101" s="197"/>
      <c r="C101" s="197"/>
      <c r="D101" s="197"/>
      <c r="E101" s="197"/>
      <c r="F101" s="197"/>
      <c r="G101" s="57">
        <v>91</v>
      </c>
      <c r="H101" s="74">
        <v>0</v>
      </c>
      <c r="I101" s="74">
        <v>0</v>
      </c>
    </row>
    <row r="102" spans="1:9" ht="33.75" customHeight="1" x14ac:dyDescent="0.25">
      <c r="A102" s="197" t="s">
        <v>441</v>
      </c>
      <c r="B102" s="197"/>
      <c r="C102" s="197"/>
      <c r="D102" s="197"/>
      <c r="E102" s="197"/>
      <c r="F102" s="197"/>
      <c r="G102" s="57">
        <v>92</v>
      </c>
      <c r="H102" s="74">
        <v>0</v>
      </c>
      <c r="I102" s="74">
        <v>0</v>
      </c>
    </row>
    <row r="103" spans="1:9" ht="29.25" customHeight="1" x14ac:dyDescent="0.25">
      <c r="A103" s="197" t="s">
        <v>442</v>
      </c>
      <c r="B103" s="197"/>
      <c r="C103" s="197"/>
      <c r="D103" s="197"/>
      <c r="E103" s="197"/>
      <c r="F103" s="197"/>
      <c r="G103" s="57">
        <v>93</v>
      </c>
      <c r="H103" s="74">
        <v>0</v>
      </c>
      <c r="I103" s="74">
        <v>0</v>
      </c>
    </row>
    <row r="104" spans="1:9" x14ac:dyDescent="0.25">
      <c r="A104" s="197" t="s">
        <v>443</v>
      </c>
      <c r="B104" s="197"/>
      <c r="C104" s="197"/>
      <c r="D104" s="197"/>
      <c r="E104" s="197"/>
      <c r="F104" s="197"/>
      <c r="G104" s="57">
        <v>94</v>
      </c>
      <c r="H104" s="74">
        <v>0</v>
      </c>
      <c r="I104" s="74">
        <v>0</v>
      </c>
    </row>
    <row r="105" spans="1:9" ht="24.75" customHeight="1" x14ac:dyDescent="0.25">
      <c r="A105" s="197" t="s">
        <v>444</v>
      </c>
      <c r="B105" s="197"/>
      <c r="C105" s="197"/>
      <c r="D105" s="197"/>
      <c r="E105" s="197"/>
      <c r="F105" s="197"/>
      <c r="G105" s="57">
        <v>95</v>
      </c>
      <c r="H105" s="74">
        <v>0</v>
      </c>
      <c r="I105" s="74">
        <v>0</v>
      </c>
    </row>
    <row r="106" spans="1:9" ht="15.75" customHeight="1" x14ac:dyDescent="0.25">
      <c r="A106" s="197" t="s">
        <v>445</v>
      </c>
      <c r="B106" s="197"/>
      <c r="C106" s="197"/>
      <c r="D106" s="197"/>
      <c r="E106" s="197"/>
      <c r="F106" s="197"/>
      <c r="G106" s="57">
        <v>96</v>
      </c>
      <c r="H106" s="74">
        <v>0</v>
      </c>
      <c r="I106" s="74">
        <v>0</v>
      </c>
    </row>
    <row r="107" spans="1:9" ht="24.75" customHeight="1" x14ac:dyDescent="0.25">
      <c r="A107" s="197" t="s">
        <v>446</v>
      </c>
      <c r="B107" s="197"/>
      <c r="C107" s="197"/>
      <c r="D107" s="197"/>
      <c r="E107" s="197"/>
      <c r="F107" s="197"/>
      <c r="G107" s="57">
        <v>97</v>
      </c>
      <c r="H107" s="74">
        <v>0</v>
      </c>
      <c r="I107" s="74">
        <v>0</v>
      </c>
    </row>
    <row r="108" spans="1:9" ht="27.6" customHeight="1" x14ac:dyDescent="0.25">
      <c r="A108" s="190" t="s">
        <v>416</v>
      </c>
      <c r="B108" s="190"/>
      <c r="C108" s="190"/>
      <c r="D108" s="190"/>
      <c r="E108" s="190"/>
      <c r="F108" s="190"/>
      <c r="G108" s="58">
        <v>98</v>
      </c>
      <c r="H108" s="73">
        <f>H90+H97-H107-H96</f>
        <v>0</v>
      </c>
      <c r="I108" s="73">
        <f>I90+I97-I107-I96</f>
        <v>0</v>
      </c>
    </row>
    <row r="109" spans="1:9" x14ac:dyDescent="0.25">
      <c r="A109" s="190" t="s">
        <v>354</v>
      </c>
      <c r="B109" s="190"/>
      <c r="C109" s="190"/>
      <c r="D109" s="190"/>
      <c r="E109" s="190"/>
      <c r="F109" s="190"/>
      <c r="G109" s="58">
        <v>99</v>
      </c>
      <c r="H109" s="73">
        <f>H88+H108</f>
        <v>397714</v>
      </c>
      <c r="I109" s="73">
        <f>I88+I108</f>
        <v>5415049</v>
      </c>
    </row>
    <row r="110" spans="1:9" x14ac:dyDescent="0.25">
      <c r="A110" s="172" t="s">
        <v>163</v>
      </c>
      <c r="B110" s="172"/>
      <c r="C110" s="172"/>
      <c r="D110" s="172"/>
      <c r="E110" s="172"/>
      <c r="F110" s="172"/>
      <c r="G110" s="191"/>
      <c r="H110" s="191"/>
      <c r="I110" s="191"/>
    </row>
    <row r="111" spans="1:9" ht="24.75" customHeight="1" x14ac:dyDescent="0.25">
      <c r="A111" s="192" t="s">
        <v>415</v>
      </c>
      <c r="B111" s="192"/>
      <c r="C111" s="192"/>
      <c r="D111" s="192"/>
      <c r="E111" s="192"/>
      <c r="F111" s="192"/>
      <c r="G111" s="58">
        <v>100</v>
      </c>
      <c r="H111" s="73">
        <f>H112+H113</f>
        <v>0</v>
      </c>
      <c r="I111" s="73">
        <f>I112+I113</f>
        <v>0</v>
      </c>
    </row>
    <row r="112" spans="1:9" x14ac:dyDescent="0.25">
      <c r="A112" s="193" t="s">
        <v>116</v>
      </c>
      <c r="B112" s="193"/>
      <c r="C112" s="193"/>
      <c r="D112" s="193"/>
      <c r="E112" s="193"/>
      <c r="F112" s="193"/>
      <c r="G112" s="57">
        <v>101</v>
      </c>
      <c r="H112" s="74">
        <v>0</v>
      </c>
      <c r="I112" s="74">
        <v>0</v>
      </c>
    </row>
    <row r="113" spans="1:9" x14ac:dyDescent="0.25">
      <c r="A113" s="193" t="s">
        <v>164</v>
      </c>
      <c r="B113" s="193"/>
      <c r="C113" s="193"/>
      <c r="D113" s="193"/>
      <c r="E113" s="193"/>
      <c r="F113" s="193"/>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17" sqref="I17"/>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07" t="s">
        <v>165</v>
      </c>
      <c r="B1" s="211"/>
      <c r="C1" s="211"/>
      <c r="D1" s="211"/>
      <c r="E1" s="211"/>
      <c r="F1" s="211"/>
      <c r="G1" s="211"/>
      <c r="H1" s="211"/>
      <c r="I1" s="211"/>
    </row>
    <row r="2" spans="1:9" x14ac:dyDescent="0.25">
      <c r="A2" s="206" t="s">
        <v>466</v>
      </c>
      <c r="B2" s="177"/>
      <c r="C2" s="177"/>
      <c r="D2" s="177"/>
      <c r="E2" s="177"/>
      <c r="F2" s="177"/>
      <c r="G2" s="177"/>
      <c r="H2" s="177"/>
      <c r="I2" s="177"/>
    </row>
    <row r="3" spans="1:9" x14ac:dyDescent="0.25">
      <c r="A3" s="188" t="s">
        <v>436</v>
      </c>
      <c r="B3" s="213"/>
      <c r="C3" s="213"/>
      <c r="D3" s="213"/>
      <c r="E3" s="213"/>
      <c r="F3" s="213"/>
      <c r="G3" s="213"/>
      <c r="H3" s="213"/>
      <c r="I3" s="213"/>
    </row>
    <row r="4" spans="1:9" x14ac:dyDescent="0.25">
      <c r="A4" s="212" t="s">
        <v>464</v>
      </c>
      <c r="B4" s="180"/>
      <c r="C4" s="180"/>
      <c r="D4" s="180"/>
      <c r="E4" s="180"/>
      <c r="F4" s="180"/>
      <c r="G4" s="180"/>
      <c r="H4" s="180"/>
      <c r="I4" s="181"/>
    </row>
    <row r="5" spans="1:9" ht="20.399999999999999" x14ac:dyDescent="0.25">
      <c r="A5" s="203" t="s">
        <v>2</v>
      </c>
      <c r="B5" s="185"/>
      <c r="C5" s="185"/>
      <c r="D5" s="185"/>
      <c r="E5" s="185"/>
      <c r="F5" s="185"/>
      <c r="G5" s="63" t="s">
        <v>106</v>
      </c>
      <c r="H5" s="60" t="s">
        <v>290</v>
      </c>
      <c r="I5" s="60" t="s">
        <v>275</v>
      </c>
    </row>
    <row r="6" spans="1:9" x14ac:dyDescent="0.25">
      <c r="A6" s="214">
        <v>1</v>
      </c>
      <c r="B6" s="185"/>
      <c r="C6" s="185"/>
      <c r="D6" s="185"/>
      <c r="E6" s="185"/>
      <c r="F6" s="185"/>
      <c r="G6" s="60">
        <v>2</v>
      </c>
      <c r="H6" s="60" t="s">
        <v>166</v>
      </c>
      <c r="I6" s="60" t="s">
        <v>167</v>
      </c>
    </row>
    <row r="7" spans="1:9" x14ac:dyDescent="0.25">
      <c r="A7" s="208" t="s">
        <v>168</v>
      </c>
      <c r="B7" s="208"/>
      <c r="C7" s="208"/>
      <c r="D7" s="208"/>
      <c r="E7" s="208"/>
      <c r="F7" s="208"/>
      <c r="G7" s="208"/>
      <c r="H7" s="208"/>
      <c r="I7" s="208"/>
    </row>
    <row r="8" spans="1:9" ht="12.75" customHeight="1" x14ac:dyDescent="0.25">
      <c r="A8" s="197" t="s">
        <v>169</v>
      </c>
      <c r="B8" s="197"/>
      <c r="C8" s="197"/>
      <c r="D8" s="197"/>
      <c r="E8" s="197"/>
      <c r="F8" s="197"/>
      <c r="G8" s="62">
        <v>1</v>
      </c>
      <c r="H8" s="75">
        <v>-156375</v>
      </c>
      <c r="I8" s="75">
        <v>5966928</v>
      </c>
    </row>
    <row r="9" spans="1:9" ht="12.75" customHeight="1" x14ac:dyDescent="0.25">
      <c r="A9" s="199" t="s">
        <v>170</v>
      </c>
      <c r="B9" s="199"/>
      <c r="C9" s="199"/>
      <c r="D9" s="199"/>
      <c r="E9" s="199"/>
      <c r="F9" s="199"/>
      <c r="G9" s="58">
        <v>2</v>
      </c>
      <c r="H9" s="76">
        <f>H10+H11+H12+H13+H14+H15+H16+H17</f>
        <v>6159417</v>
      </c>
      <c r="I9" s="76">
        <f>I10+I11+I12+I13+I14+I15+I16+I17</f>
        <v>9335639</v>
      </c>
    </row>
    <row r="10" spans="1:9" ht="12.75" customHeight="1" x14ac:dyDescent="0.25">
      <c r="A10" s="210" t="s">
        <v>171</v>
      </c>
      <c r="B10" s="210"/>
      <c r="C10" s="210"/>
      <c r="D10" s="210"/>
      <c r="E10" s="210"/>
      <c r="F10" s="210"/>
      <c r="G10" s="62">
        <v>3</v>
      </c>
      <c r="H10" s="75">
        <v>8289964</v>
      </c>
      <c r="I10" s="75">
        <v>9911321</v>
      </c>
    </row>
    <row r="11" spans="1:9" ht="31.2" customHeight="1" x14ac:dyDescent="0.25">
      <c r="A11" s="210" t="s">
        <v>295</v>
      </c>
      <c r="B11" s="210"/>
      <c r="C11" s="210"/>
      <c r="D11" s="210"/>
      <c r="E11" s="210"/>
      <c r="F11" s="210"/>
      <c r="G11" s="62">
        <v>4</v>
      </c>
      <c r="H11" s="75">
        <v>-1903329</v>
      </c>
      <c r="I11" s="75">
        <v>207508</v>
      </c>
    </row>
    <row r="12" spans="1:9" ht="28.2" customHeight="1" x14ac:dyDescent="0.25">
      <c r="A12" s="210" t="s">
        <v>296</v>
      </c>
      <c r="B12" s="210"/>
      <c r="C12" s="210"/>
      <c r="D12" s="210"/>
      <c r="E12" s="210"/>
      <c r="F12" s="210"/>
      <c r="G12" s="62">
        <v>5</v>
      </c>
      <c r="H12" s="75">
        <v>2224519</v>
      </c>
      <c r="I12" s="75">
        <v>511746</v>
      </c>
    </row>
    <row r="13" spans="1:9" ht="12.75" customHeight="1" x14ac:dyDescent="0.25">
      <c r="A13" s="210" t="s">
        <v>172</v>
      </c>
      <c r="B13" s="210"/>
      <c r="C13" s="210"/>
      <c r="D13" s="210"/>
      <c r="E13" s="210"/>
      <c r="F13" s="210"/>
      <c r="G13" s="62">
        <v>6</v>
      </c>
      <c r="H13" s="75">
        <v>-4064974</v>
      </c>
      <c r="I13" s="75">
        <v>-3192015</v>
      </c>
    </row>
    <row r="14" spans="1:9" ht="12.75" customHeight="1" x14ac:dyDescent="0.25">
      <c r="A14" s="210" t="s">
        <v>173</v>
      </c>
      <c r="B14" s="210"/>
      <c r="C14" s="210"/>
      <c r="D14" s="210"/>
      <c r="E14" s="210"/>
      <c r="F14" s="210"/>
      <c r="G14" s="62">
        <v>7</v>
      </c>
      <c r="H14" s="75">
        <v>1320374</v>
      </c>
      <c r="I14" s="75">
        <v>1107248</v>
      </c>
    </row>
    <row r="15" spans="1:9" ht="12.75" customHeight="1" x14ac:dyDescent="0.25">
      <c r="A15" s="210" t="s">
        <v>174</v>
      </c>
      <c r="B15" s="210"/>
      <c r="C15" s="210"/>
      <c r="D15" s="210"/>
      <c r="E15" s="210"/>
      <c r="F15" s="210"/>
      <c r="G15" s="62">
        <v>8</v>
      </c>
      <c r="H15" s="75">
        <v>97213</v>
      </c>
      <c r="I15" s="75">
        <v>607387</v>
      </c>
    </row>
    <row r="16" spans="1:9" ht="12.75" customHeight="1" x14ac:dyDescent="0.25">
      <c r="A16" s="210" t="s">
        <v>175</v>
      </c>
      <c r="B16" s="210"/>
      <c r="C16" s="210"/>
      <c r="D16" s="210"/>
      <c r="E16" s="210"/>
      <c r="F16" s="210"/>
      <c r="G16" s="62">
        <v>9</v>
      </c>
      <c r="H16" s="75">
        <v>189</v>
      </c>
      <c r="I16" s="75">
        <v>67027</v>
      </c>
    </row>
    <row r="17" spans="1:9" ht="27.6" customHeight="1" x14ac:dyDescent="0.25">
      <c r="A17" s="210" t="s">
        <v>176</v>
      </c>
      <c r="B17" s="210"/>
      <c r="C17" s="210"/>
      <c r="D17" s="210"/>
      <c r="E17" s="210"/>
      <c r="F17" s="210"/>
      <c r="G17" s="62">
        <v>10</v>
      </c>
      <c r="H17" s="75">
        <v>195461</v>
      </c>
      <c r="I17" s="75">
        <v>115417</v>
      </c>
    </row>
    <row r="18" spans="1:9" ht="29.4" customHeight="1" x14ac:dyDescent="0.25">
      <c r="A18" s="190" t="s">
        <v>298</v>
      </c>
      <c r="B18" s="190"/>
      <c r="C18" s="190"/>
      <c r="D18" s="190"/>
      <c r="E18" s="190"/>
      <c r="F18" s="190"/>
      <c r="G18" s="58">
        <v>11</v>
      </c>
      <c r="H18" s="76">
        <f>H8+H9</f>
        <v>6003042</v>
      </c>
      <c r="I18" s="76">
        <f>I8+I9</f>
        <v>15302567</v>
      </c>
    </row>
    <row r="19" spans="1:9" ht="12.75" customHeight="1" x14ac:dyDescent="0.25">
      <c r="A19" s="199" t="s">
        <v>177</v>
      </c>
      <c r="B19" s="199"/>
      <c r="C19" s="199"/>
      <c r="D19" s="199"/>
      <c r="E19" s="199"/>
      <c r="F19" s="199"/>
      <c r="G19" s="58">
        <v>12</v>
      </c>
      <c r="H19" s="76">
        <f>H20+H21+H22+H23</f>
        <v>9287424</v>
      </c>
      <c r="I19" s="76">
        <f>I20+I21+I22+I23</f>
        <v>-2685624</v>
      </c>
    </row>
    <row r="20" spans="1:9" ht="12.75" customHeight="1" x14ac:dyDescent="0.25">
      <c r="A20" s="210" t="s">
        <v>178</v>
      </c>
      <c r="B20" s="210"/>
      <c r="C20" s="210"/>
      <c r="D20" s="210"/>
      <c r="E20" s="210"/>
      <c r="F20" s="210"/>
      <c r="G20" s="62">
        <v>13</v>
      </c>
      <c r="H20" s="75">
        <v>-1958633</v>
      </c>
      <c r="I20" s="75">
        <v>5242522</v>
      </c>
    </row>
    <row r="21" spans="1:9" ht="12.75" customHeight="1" x14ac:dyDescent="0.25">
      <c r="A21" s="210" t="s">
        <v>179</v>
      </c>
      <c r="B21" s="210"/>
      <c r="C21" s="210"/>
      <c r="D21" s="210"/>
      <c r="E21" s="210"/>
      <c r="F21" s="210"/>
      <c r="G21" s="62">
        <v>14</v>
      </c>
      <c r="H21" s="75">
        <v>1022482</v>
      </c>
      <c r="I21" s="75">
        <v>-7108893</v>
      </c>
    </row>
    <row r="22" spans="1:9" ht="12.75" customHeight="1" x14ac:dyDescent="0.25">
      <c r="A22" s="210" t="s">
        <v>180</v>
      </c>
      <c r="B22" s="210"/>
      <c r="C22" s="210"/>
      <c r="D22" s="210"/>
      <c r="E22" s="210"/>
      <c r="F22" s="210"/>
      <c r="G22" s="62">
        <v>15</v>
      </c>
      <c r="H22" s="75">
        <v>10177763</v>
      </c>
      <c r="I22" s="75">
        <v>-689061</v>
      </c>
    </row>
    <row r="23" spans="1:9" ht="12.75" customHeight="1" x14ac:dyDescent="0.25">
      <c r="A23" s="210" t="s">
        <v>181</v>
      </c>
      <c r="B23" s="210"/>
      <c r="C23" s="210"/>
      <c r="D23" s="210"/>
      <c r="E23" s="210"/>
      <c r="F23" s="210"/>
      <c r="G23" s="62">
        <v>16</v>
      </c>
      <c r="H23" s="75">
        <v>45812</v>
      </c>
      <c r="I23" s="75">
        <v>-130192</v>
      </c>
    </row>
    <row r="24" spans="1:9" ht="12.75" customHeight="1" x14ac:dyDescent="0.25">
      <c r="A24" s="190" t="s">
        <v>182</v>
      </c>
      <c r="B24" s="190"/>
      <c r="C24" s="190"/>
      <c r="D24" s="190"/>
      <c r="E24" s="190"/>
      <c r="F24" s="190"/>
      <c r="G24" s="58">
        <v>17</v>
      </c>
      <c r="H24" s="76">
        <f>H18+H19</f>
        <v>15290466</v>
      </c>
      <c r="I24" s="76">
        <f>I18+I19</f>
        <v>12616943</v>
      </c>
    </row>
    <row r="25" spans="1:9" ht="12.75" customHeight="1" x14ac:dyDescent="0.25">
      <c r="A25" s="197" t="s">
        <v>183</v>
      </c>
      <c r="B25" s="197"/>
      <c r="C25" s="197"/>
      <c r="D25" s="197"/>
      <c r="E25" s="197"/>
      <c r="F25" s="197"/>
      <c r="G25" s="62">
        <v>18</v>
      </c>
      <c r="H25" s="75">
        <v>-1351963</v>
      </c>
      <c r="I25" s="75">
        <v>-1160899</v>
      </c>
    </row>
    <row r="26" spans="1:9" ht="12.75" customHeight="1" x14ac:dyDescent="0.25">
      <c r="A26" s="197" t="s">
        <v>184</v>
      </c>
      <c r="B26" s="197"/>
      <c r="C26" s="197"/>
      <c r="D26" s="197"/>
      <c r="E26" s="197"/>
      <c r="F26" s="197"/>
      <c r="G26" s="62">
        <v>19</v>
      </c>
      <c r="H26" s="75">
        <v>0</v>
      </c>
      <c r="I26" s="75">
        <v>0</v>
      </c>
    </row>
    <row r="27" spans="1:9" ht="28.95" customHeight="1" x14ac:dyDescent="0.25">
      <c r="A27" s="192" t="s">
        <v>185</v>
      </c>
      <c r="B27" s="192"/>
      <c r="C27" s="192"/>
      <c r="D27" s="192"/>
      <c r="E27" s="192"/>
      <c r="F27" s="192"/>
      <c r="G27" s="58">
        <v>20</v>
      </c>
      <c r="H27" s="76">
        <f>H24+H25+H26</f>
        <v>13938503</v>
      </c>
      <c r="I27" s="76">
        <f>I24+I25+I26</f>
        <v>11456044</v>
      </c>
    </row>
    <row r="28" spans="1:9" x14ac:dyDescent="0.25">
      <c r="A28" s="208" t="s">
        <v>186</v>
      </c>
      <c r="B28" s="208"/>
      <c r="C28" s="208"/>
      <c r="D28" s="208"/>
      <c r="E28" s="208"/>
      <c r="F28" s="208"/>
      <c r="G28" s="208"/>
      <c r="H28" s="208"/>
      <c r="I28" s="208"/>
    </row>
    <row r="29" spans="1:9" ht="23.4" customHeight="1" x14ac:dyDescent="0.25">
      <c r="A29" s="197" t="s">
        <v>187</v>
      </c>
      <c r="B29" s="197"/>
      <c r="C29" s="197"/>
      <c r="D29" s="197"/>
      <c r="E29" s="197"/>
      <c r="F29" s="197"/>
      <c r="G29" s="62">
        <v>21</v>
      </c>
      <c r="H29" s="74">
        <v>2092498</v>
      </c>
      <c r="I29" s="74">
        <v>119396</v>
      </c>
    </row>
    <row r="30" spans="1:9" ht="12.75" customHeight="1" x14ac:dyDescent="0.25">
      <c r="A30" s="197" t="s">
        <v>188</v>
      </c>
      <c r="B30" s="197"/>
      <c r="C30" s="197"/>
      <c r="D30" s="197"/>
      <c r="E30" s="197"/>
      <c r="F30" s="197"/>
      <c r="G30" s="62">
        <v>22</v>
      </c>
      <c r="H30" s="74">
        <v>0</v>
      </c>
      <c r="I30" s="74">
        <v>0</v>
      </c>
    </row>
    <row r="31" spans="1:9" ht="12.75" customHeight="1" x14ac:dyDescent="0.25">
      <c r="A31" s="197" t="s">
        <v>189</v>
      </c>
      <c r="B31" s="197"/>
      <c r="C31" s="197"/>
      <c r="D31" s="197"/>
      <c r="E31" s="197"/>
      <c r="F31" s="197"/>
      <c r="G31" s="62">
        <v>23</v>
      </c>
      <c r="H31" s="74">
        <v>158</v>
      </c>
      <c r="I31" s="74">
        <v>360690</v>
      </c>
    </row>
    <row r="32" spans="1:9" ht="12.75" customHeight="1" x14ac:dyDescent="0.25">
      <c r="A32" s="197" t="s">
        <v>190</v>
      </c>
      <c r="B32" s="197"/>
      <c r="C32" s="197"/>
      <c r="D32" s="197"/>
      <c r="E32" s="197"/>
      <c r="F32" s="197"/>
      <c r="G32" s="62">
        <v>24</v>
      </c>
      <c r="H32" s="74">
        <v>617862</v>
      </c>
      <c r="I32" s="74">
        <v>5850193</v>
      </c>
    </row>
    <row r="33" spans="1:9" ht="12.75" customHeight="1" x14ac:dyDescent="0.25">
      <c r="A33" s="197" t="s">
        <v>191</v>
      </c>
      <c r="B33" s="197"/>
      <c r="C33" s="197"/>
      <c r="D33" s="197"/>
      <c r="E33" s="197"/>
      <c r="F33" s="197"/>
      <c r="G33" s="62">
        <v>25</v>
      </c>
      <c r="H33" s="74">
        <v>2093432</v>
      </c>
      <c r="I33" s="74">
        <v>1271824</v>
      </c>
    </row>
    <row r="34" spans="1:9" ht="12.75" customHeight="1" x14ac:dyDescent="0.25">
      <c r="A34" s="197" t="s">
        <v>192</v>
      </c>
      <c r="B34" s="197"/>
      <c r="C34" s="197"/>
      <c r="D34" s="197"/>
      <c r="E34" s="197"/>
      <c r="F34" s="197"/>
      <c r="G34" s="62">
        <v>26</v>
      </c>
      <c r="H34" s="74">
        <v>0</v>
      </c>
      <c r="I34" s="74">
        <v>0</v>
      </c>
    </row>
    <row r="35" spans="1:9" ht="27.6" customHeight="1" x14ac:dyDescent="0.25">
      <c r="A35" s="190" t="s">
        <v>193</v>
      </c>
      <c r="B35" s="190"/>
      <c r="C35" s="190"/>
      <c r="D35" s="190"/>
      <c r="E35" s="190"/>
      <c r="F35" s="190"/>
      <c r="G35" s="58">
        <v>27</v>
      </c>
      <c r="H35" s="73">
        <f>H29+H30+H31+H32+H33+H34</f>
        <v>4803950</v>
      </c>
      <c r="I35" s="73">
        <f>I29+I30+I31+I32+I33+I34</f>
        <v>7602103</v>
      </c>
    </row>
    <row r="36" spans="1:9" ht="26.4" customHeight="1" x14ac:dyDescent="0.25">
      <c r="A36" s="197" t="s">
        <v>194</v>
      </c>
      <c r="B36" s="197"/>
      <c r="C36" s="197"/>
      <c r="D36" s="197"/>
      <c r="E36" s="197"/>
      <c r="F36" s="197"/>
      <c r="G36" s="62">
        <v>28</v>
      </c>
      <c r="H36" s="74">
        <v>-11347820</v>
      </c>
      <c r="I36" s="74">
        <v>-4514925</v>
      </c>
    </row>
    <row r="37" spans="1:9" ht="12.75" customHeight="1" x14ac:dyDescent="0.25">
      <c r="A37" s="197" t="s">
        <v>195</v>
      </c>
      <c r="B37" s="197"/>
      <c r="C37" s="197"/>
      <c r="D37" s="197"/>
      <c r="E37" s="197"/>
      <c r="F37" s="197"/>
      <c r="G37" s="62">
        <v>29</v>
      </c>
      <c r="H37" s="74">
        <v>0</v>
      </c>
      <c r="I37" s="74">
        <v>0</v>
      </c>
    </row>
    <row r="38" spans="1:9" ht="12.75" customHeight="1" x14ac:dyDescent="0.25">
      <c r="A38" s="197" t="s">
        <v>196</v>
      </c>
      <c r="B38" s="197"/>
      <c r="C38" s="197"/>
      <c r="D38" s="197"/>
      <c r="E38" s="197"/>
      <c r="F38" s="197"/>
      <c r="G38" s="62">
        <v>30</v>
      </c>
      <c r="H38" s="74">
        <v>0</v>
      </c>
      <c r="I38" s="74">
        <v>0</v>
      </c>
    </row>
    <row r="39" spans="1:9" ht="12.75" customHeight="1" x14ac:dyDescent="0.25">
      <c r="A39" s="197" t="s">
        <v>197</v>
      </c>
      <c r="B39" s="197"/>
      <c r="C39" s="197"/>
      <c r="D39" s="197"/>
      <c r="E39" s="197"/>
      <c r="F39" s="197"/>
      <c r="G39" s="62">
        <v>31</v>
      </c>
      <c r="H39" s="74">
        <v>0</v>
      </c>
      <c r="I39" s="74">
        <v>0</v>
      </c>
    </row>
    <row r="40" spans="1:9" ht="12.75" customHeight="1" x14ac:dyDescent="0.25">
      <c r="A40" s="197" t="s">
        <v>198</v>
      </c>
      <c r="B40" s="197"/>
      <c r="C40" s="197"/>
      <c r="D40" s="197"/>
      <c r="E40" s="197"/>
      <c r="F40" s="197"/>
      <c r="G40" s="62">
        <v>32</v>
      </c>
      <c r="H40" s="74">
        <v>0</v>
      </c>
      <c r="I40" s="74">
        <v>0</v>
      </c>
    </row>
    <row r="41" spans="1:9" ht="22.95" customHeight="1" x14ac:dyDescent="0.25">
      <c r="A41" s="190" t="s">
        <v>199</v>
      </c>
      <c r="B41" s="190"/>
      <c r="C41" s="190"/>
      <c r="D41" s="190"/>
      <c r="E41" s="190"/>
      <c r="F41" s="190"/>
      <c r="G41" s="58">
        <v>33</v>
      </c>
      <c r="H41" s="73">
        <f>H36+H37+H38+H39+H40</f>
        <v>-11347820</v>
      </c>
      <c r="I41" s="73">
        <f>I36+I37+I38+I39+I40</f>
        <v>-4514925</v>
      </c>
    </row>
    <row r="42" spans="1:9" ht="30.6" customHeight="1" x14ac:dyDescent="0.25">
      <c r="A42" s="192" t="s">
        <v>200</v>
      </c>
      <c r="B42" s="192"/>
      <c r="C42" s="192"/>
      <c r="D42" s="192"/>
      <c r="E42" s="192"/>
      <c r="F42" s="192"/>
      <c r="G42" s="58">
        <v>34</v>
      </c>
      <c r="H42" s="73">
        <f>H35+H41</f>
        <v>-6543870</v>
      </c>
      <c r="I42" s="73">
        <f>I35+I41</f>
        <v>3087178</v>
      </c>
    </row>
    <row r="43" spans="1:9" x14ac:dyDescent="0.25">
      <c r="A43" s="208" t="s">
        <v>201</v>
      </c>
      <c r="B43" s="208"/>
      <c r="C43" s="208"/>
      <c r="D43" s="208"/>
      <c r="E43" s="208"/>
      <c r="F43" s="208"/>
      <c r="G43" s="208"/>
      <c r="H43" s="208"/>
      <c r="I43" s="208"/>
    </row>
    <row r="44" spans="1:9" ht="12.75" customHeight="1" x14ac:dyDescent="0.25">
      <c r="A44" s="197" t="s">
        <v>202</v>
      </c>
      <c r="B44" s="197"/>
      <c r="C44" s="197"/>
      <c r="D44" s="197"/>
      <c r="E44" s="197"/>
      <c r="F44" s="197"/>
      <c r="G44" s="62">
        <v>35</v>
      </c>
      <c r="H44" s="74">
        <v>0</v>
      </c>
      <c r="I44" s="74">
        <v>0</v>
      </c>
    </row>
    <row r="45" spans="1:9" ht="27.6" customHeight="1" x14ac:dyDescent="0.25">
      <c r="A45" s="197" t="s">
        <v>203</v>
      </c>
      <c r="B45" s="197"/>
      <c r="C45" s="197"/>
      <c r="D45" s="197"/>
      <c r="E45" s="197"/>
      <c r="F45" s="197"/>
      <c r="G45" s="62">
        <v>36</v>
      </c>
      <c r="H45" s="74">
        <v>0</v>
      </c>
      <c r="I45" s="74">
        <v>0</v>
      </c>
    </row>
    <row r="46" spans="1:9" ht="12.75" customHeight="1" x14ac:dyDescent="0.25">
      <c r="A46" s="197" t="s">
        <v>204</v>
      </c>
      <c r="B46" s="197"/>
      <c r="C46" s="197"/>
      <c r="D46" s="197"/>
      <c r="E46" s="197"/>
      <c r="F46" s="197"/>
      <c r="G46" s="62">
        <v>37</v>
      </c>
      <c r="H46" s="74">
        <v>21398231</v>
      </c>
      <c r="I46" s="74">
        <v>16900000</v>
      </c>
    </row>
    <row r="47" spans="1:9" ht="12.75" customHeight="1" x14ac:dyDescent="0.25">
      <c r="A47" s="197" t="s">
        <v>205</v>
      </c>
      <c r="B47" s="197"/>
      <c r="C47" s="197"/>
      <c r="D47" s="197"/>
      <c r="E47" s="197"/>
      <c r="F47" s="197"/>
      <c r="G47" s="62">
        <v>38</v>
      </c>
      <c r="H47" s="74">
        <v>0</v>
      </c>
      <c r="I47" s="74">
        <v>0</v>
      </c>
    </row>
    <row r="48" spans="1:9" ht="25.95" customHeight="1" x14ac:dyDescent="0.25">
      <c r="A48" s="190" t="s">
        <v>206</v>
      </c>
      <c r="B48" s="190"/>
      <c r="C48" s="190"/>
      <c r="D48" s="190"/>
      <c r="E48" s="190"/>
      <c r="F48" s="190"/>
      <c r="G48" s="58">
        <v>39</v>
      </c>
      <c r="H48" s="73">
        <f>H44+H45+H46+H47</f>
        <v>21398231</v>
      </c>
      <c r="I48" s="73">
        <f>I44+I45+I46+I47</f>
        <v>16900000</v>
      </c>
    </row>
    <row r="49" spans="1:9" ht="24.6" customHeight="1" x14ac:dyDescent="0.25">
      <c r="A49" s="197" t="s">
        <v>297</v>
      </c>
      <c r="B49" s="197"/>
      <c r="C49" s="197"/>
      <c r="D49" s="197"/>
      <c r="E49" s="197"/>
      <c r="F49" s="197"/>
      <c r="G49" s="62">
        <v>40</v>
      </c>
      <c r="H49" s="74">
        <v>-26172395</v>
      </c>
      <c r="I49" s="74">
        <v>-27004400</v>
      </c>
    </row>
    <row r="50" spans="1:9" ht="12.75" customHeight="1" x14ac:dyDescent="0.25">
      <c r="A50" s="197" t="s">
        <v>207</v>
      </c>
      <c r="B50" s="197"/>
      <c r="C50" s="197"/>
      <c r="D50" s="197"/>
      <c r="E50" s="197"/>
      <c r="F50" s="197"/>
      <c r="G50" s="62">
        <v>41</v>
      </c>
      <c r="H50" s="74">
        <v>0</v>
      </c>
      <c r="I50" s="74">
        <v>0</v>
      </c>
    </row>
    <row r="51" spans="1:9" ht="12.75" customHeight="1" x14ac:dyDescent="0.25">
      <c r="A51" s="197" t="s">
        <v>208</v>
      </c>
      <c r="B51" s="197"/>
      <c r="C51" s="197"/>
      <c r="D51" s="197"/>
      <c r="E51" s="197"/>
      <c r="F51" s="197"/>
      <c r="G51" s="62">
        <v>42</v>
      </c>
      <c r="H51" s="74">
        <v>-994767</v>
      </c>
      <c r="I51" s="74">
        <v>-986198</v>
      </c>
    </row>
    <row r="52" spans="1:9" ht="26.4" customHeight="1" x14ac:dyDescent="0.25">
      <c r="A52" s="197" t="s">
        <v>209</v>
      </c>
      <c r="B52" s="197"/>
      <c r="C52" s="197"/>
      <c r="D52" s="197"/>
      <c r="E52" s="197"/>
      <c r="F52" s="197"/>
      <c r="G52" s="62">
        <v>43</v>
      </c>
      <c r="H52" s="74">
        <v>0</v>
      </c>
      <c r="I52" s="74">
        <v>0</v>
      </c>
    </row>
    <row r="53" spans="1:9" ht="12.75" customHeight="1" x14ac:dyDescent="0.25">
      <c r="A53" s="197" t="s">
        <v>210</v>
      </c>
      <c r="B53" s="197"/>
      <c r="C53" s="197"/>
      <c r="D53" s="197"/>
      <c r="E53" s="197"/>
      <c r="F53" s="197"/>
      <c r="G53" s="62">
        <v>44</v>
      </c>
      <c r="H53" s="74">
        <v>0</v>
      </c>
      <c r="I53" s="74">
        <v>0</v>
      </c>
    </row>
    <row r="54" spans="1:9" ht="27.6" customHeight="1" x14ac:dyDescent="0.25">
      <c r="A54" s="190" t="s">
        <v>211</v>
      </c>
      <c r="B54" s="190"/>
      <c r="C54" s="190"/>
      <c r="D54" s="190"/>
      <c r="E54" s="190"/>
      <c r="F54" s="190"/>
      <c r="G54" s="58">
        <v>45</v>
      </c>
      <c r="H54" s="73">
        <f>H49+H50+H51+H52+H53</f>
        <v>-27167162</v>
      </c>
      <c r="I54" s="73">
        <f>I49+I50+I51+I52+I53</f>
        <v>-27990598</v>
      </c>
    </row>
    <row r="55" spans="1:9" ht="27.6" customHeight="1" x14ac:dyDescent="0.25">
      <c r="A55" s="192" t="s">
        <v>212</v>
      </c>
      <c r="B55" s="192"/>
      <c r="C55" s="192"/>
      <c r="D55" s="192"/>
      <c r="E55" s="192"/>
      <c r="F55" s="192"/>
      <c r="G55" s="58">
        <v>46</v>
      </c>
      <c r="H55" s="73">
        <f>H48+H54</f>
        <v>-5768931</v>
      </c>
      <c r="I55" s="73">
        <f>I48+I54</f>
        <v>-11090598</v>
      </c>
    </row>
    <row r="56" spans="1:9" x14ac:dyDescent="0.25">
      <c r="A56" s="166" t="s">
        <v>213</v>
      </c>
      <c r="B56" s="166"/>
      <c r="C56" s="166"/>
      <c r="D56" s="166"/>
      <c r="E56" s="166"/>
      <c r="F56" s="166"/>
      <c r="G56" s="62">
        <v>47</v>
      </c>
      <c r="H56" s="74">
        <v>-189</v>
      </c>
      <c r="I56" s="74">
        <v>456</v>
      </c>
    </row>
    <row r="57" spans="1:9" ht="27" customHeight="1" x14ac:dyDescent="0.25">
      <c r="A57" s="192" t="s">
        <v>214</v>
      </c>
      <c r="B57" s="192"/>
      <c r="C57" s="192"/>
      <c r="D57" s="192"/>
      <c r="E57" s="192"/>
      <c r="F57" s="192"/>
      <c r="G57" s="58">
        <v>48</v>
      </c>
      <c r="H57" s="73">
        <f>H27+H42+H55+H56</f>
        <v>1625513</v>
      </c>
      <c r="I57" s="73">
        <f>I27+I42+I55+I56</f>
        <v>3453080</v>
      </c>
    </row>
    <row r="58" spans="1:9" ht="15.6" customHeight="1" x14ac:dyDescent="0.25">
      <c r="A58" s="209" t="s">
        <v>215</v>
      </c>
      <c r="B58" s="209"/>
      <c r="C58" s="209"/>
      <c r="D58" s="209"/>
      <c r="E58" s="209"/>
      <c r="F58" s="209"/>
      <c r="G58" s="62">
        <v>49</v>
      </c>
      <c r="H58" s="74">
        <v>418519</v>
      </c>
      <c r="I58" s="74">
        <v>2044031</v>
      </c>
    </row>
    <row r="59" spans="1:9" ht="28.95" customHeight="1" x14ac:dyDescent="0.25">
      <c r="A59" s="192" t="s">
        <v>216</v>
      </c>
      <c r="B59" s="192"/>
      <c r="C59" s="192"/>
      <c r="D59" s="192"/>
      <c r="E59" s="192"/>
      <c r="F59" s="192"/>
      <c r="G59" s="58">
        <v>50</v>
      </c>
      <c r="H59" s="73">
        <f>H57+H58</f>
        <v>2044032</v>
      </c>
      <c r="I59" s="73">
        <f>I57+I58</f>
        <v>5497111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16" sqref="H16"/>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07" t="s">
        <v>217</v>
      </c>
      <c r="B1" s="211"/>
      <c r="C1" s="211"/>
      <c r="D1" s="211"/>
      <c r="E1" s="211"/>
      <c r="F1" s="211"/>
      <c r="G1" s="211"/>
      <c r="H1" s="211"/>
      <c r="I1" s="211"/>
    </row>
    <row r="2" spans="1:9" ht="12.75" customHeight="1" x14ac:dyDescent="0.25">
      <c r="A2" s="206" t="s">
        <v>319</v>
      </c>
      <c r="B2" s="177"/>
      <c r="C2" s="177"/>
      <c r="D2" s="177"/>
      <c r="E2" s="177"/>
      <c r="F2" s="177"/>
      <c r="G2" s="177"/>
      <c r="H2" s="177"/>
      <c r="I2" s="177"/>
    </row>
    <row r="3" spans="1:9" x14ac:dyDescent="0.25">
      <c r="A3" s="188" t="s">
        <v>436</v>
      </c>
      <c r="B3" s="216"/>
      <c r="C3" s="216"/>
      <c r="D3" s="216"/>
      <c r="E3" s="216"/>
      <c r="F3" s="216"/>
      <c r="G3" s="216"/>
      <c r="H3" s="216"/>
      <c r="I3" s="216"/>
    </row>
    <row r="4" spans="1:9" x14ac:dyDescent="0.25">
      <c r="A4" s="212" t="s">
        <v>320</v>
      </c>
      <c r="B4" s="180"/>
      <c r="C4" s="180"/>
      <c r="D4" s="180"/>
      <c r="E4" s="180"/>
      <c r="F4" s="180"/>
      <c r="G4" s="180"/>
      <c r="H4" s="180"/>
      <c r="I4" s="181"/>
    </row>
    <row r="5" spans="1:9" ht="22.2" x14ac:dyDescent="0.25">
      <c r="A5" s="203" t="s">
        <v>2</v>
      </c>
      <c r="B5" s="185"/>
      <c r="C5" s="185"/>
      <c r="D5" s="185"/>
      <c r="E5" s="185"/>
      <c r="F5" s="185"/>
      <c r="G5" s="59" t="s">
        <v>106</v>
      </c>
      <c r="H5" s="60" t="s">
        <v>290</v>
      </c>
      <c r="I5" s="60" t="s">
        <v>275</v>
      </c>
    </row>
    <row r="6" spans="1:9" x14ac:dyDescent="0.25">
      <c r="A6" s="214">
        <v>1</v>
      </c>
      <c r="B6" s="185"/>
      <c r="C6" s="185"/>
      <c r="D6" s="185"/>
      <c r="E6" s="185"/>
      <c r="F6" s="185"/>
      <c r="G6" s="61">
        <v>2</v>
      </c>
      <c r="H6" s="60" t="s">
        <v>166</v>
      </c>
      <c r="I6" s="60" t="s">
        <v>167</v>
      </c>
    </row>
    <row r="7" spans="1:9" x14ac:dyDescent="0.25">
      <c r="A7" s="208" t="s">
        <v>168</v>
      </c>
      <c r="B7" s="215"/>
      <c r="C7" s="215"/>
      <c r="D7" s="215"/>
      <c r="E7" s="215"/>
      <c r="F7" s="215"/>
      <c r="G7" s="215"/>
      <c r="H7" s="215"/>
      <c r="I7" s="215"/>
    </row>
    <row r="8" spans="1:9" x14ac:dyDescent="0.25">
      <c r="A8" s="197" t="s">
        <v>218</v>
      </c>
      <c r="B8" s="197"/>
      <c r="C8" s="197"/>
      <c r="D8" s="197"/>
      <c r="E8" s="197"/>
      <c r="F8" s="197"/>
      <c r="G8" s="57">
        <v>1</v>
      </c>
      <c r="H8" s="74">
        <v>0</v>
      </c>
      <c r="I8" s="74">
        <v>0</v>
      </c>
    </row>
    <row r="9" spans="1:9" x14ac:dyDescent="0.25">
      <c r="A9" s="197" t="s">
        <v>219</v>
      </c>
      <c r="B9" s="197"/>
      <c r="C9" s="197"/>
      <c r="D9" s="197"/>
      <c r="E9" s="197"/>
      <c r="F9" s="197"/>
      <c r="G9" s="57">
        <v>2</v>
      </c>
      <c r="H9" s="74">
        <v>0</v>
      </c>
      <c r="I9" s="74">
        <v>0</v>
      </c>
    </row>
    <row r="10" spans="1:9" x14ac:dyDescent="0.25">
      <c r="A10" s="197" t="s">
        <v>220</v>
      </c>
      <c r="B10" s="197"/>
      <c r="C10" s="197"/>
      <c r="D10" s="197"/>
      <c r="E10" s="197"/>
      <c r="F10" s="197"/>
      <c r="G10" s="57">
        <v>3</v>
      </c>
      <c r="H10" s="74">
        <v>0</v>
      </c>
      <c r="I10" s="74">
        <v>0</v>
      </c>
    </row>
    <row r="11" spans="1:9" x14ac:dyDescent="0.25">
      <c r="A11" s="197" t="s">
        <v>221</v>
      </c>
      <c r="B11" s="197"/>
      <c r="C11" s="197"/>
      <c r="D11" s="197"/>
      <c r="E11" s="197"/>
      <c r="F11" s="197"/>
      <c r="G11" s="57">
        <v>4</v>
      </c>
      <c r="H11" s="74">
        <v>0</v>
      </c>
      <c r="I11" s="74">
        <v>0</v>
      </c>
    </row>
    <row r="12" spans="1:9" x14ac:dyDescent="0.25">
      <c r="A12" s="197" t="s">
        <v>372</v>
      </c>
      <c r="B12" s="197"/>
      <c r="C12" s="197"/>
      <c r="D12" s="197"/>
      <c r="E12" s="197"/>
      <c r="F12" s="197"/>
      <c r="G12" s="57">
        <v>5</v>
      </c>
      <c r="H12" s="74">
        <v>0</v>
      </c>
      <c r="I12" s="74">
        <v>0</v>
      </c>
    </row>
    <row r="13" spans="1:9" ht="24" customHeight="1" x14ac:dyDescent="0.25">
      <c r="A13" s="202" t="s">
        <v>380</v>
      </c>
      <c r="B13" s="202"/>
      <c r="C13" s="202"/>
      <c r="D13" s="202"/>
      <c r="E13" s="202"/>
      <c r="F13" s="202"/>
      <c r="G13" s="58">
        <v>6</v>
      </c>
      <c r="H13" s="77">
        <f>SUM(H8:H12)</f>
        <v>0</v>
      </c>
      <c r="I13" s="77">
        <f>SUM(I8:I12)</f>
        <v>0</v>
      </c>
    </row>
    <row r="14" spans="1:9" x14ac:dyDescent="0.25">
      <c r="A14" s="197" t="s">
        <v>373</v>
      </c>
      <c r="B14" s="197"/>
      <c r="C14" s="197"/>
      <c r="D14" s="197"/>
      <c r="E14" s="197"/>
      <c r="F14" s="197"/>
      <c r="G14" s="57">
        <v>7</v>
      </c>
      <c r="H14" s="74">
        <v>0</v>
      </c>
      <c r="I14" s="74">
        <v>0</v>
      </c>
    </row>
    <row r="15" spans="1:9" x14ac:dyDescent="0.25">
      <c r="A15" s="197" t="s">
        <v>374</v>
      </c>
      <c r="B15" s="197"/>
      <c r="C15" s="197"/>
      <c r="D15" s="197"/>
      <c r="E15" s="197"/>
      <c r="F15" s="197"/>
      <c r="G15" s="57">
        <v>8</v>
      </c>
      <c r="H15" s="74">
        <v>0</v>
      </c>
      <c r="I15" s="74">
        <v>0</v>
      </c>
    </row>
    <row r="16" spans="1:9" x14ac:dyDescent="0.25">
      <c r="A16" s="197" t="s">
        <v>375</v>
      </c>
      <c r="B16" s="197"/>
      <c r="C16" s="197"/>
      <c r="D16" s="197"/>
      <c r="E16" s="197"/>
      <c r="F16" s="197"/>
      <c r="G16" s="57">
        <v>9</v>
      </c>
      <c r="H16" s="74">
        <v>0</v>
      </c>
      <c r="I16" s="74">
        <v>0</v>
      </c>
    </row>
    <row r="17" spans="1:9" x14ac:dyDescent="0.25">
      <c r="A17" s="197" t="s">
        <v>376</v>
      </c>
      <c r="B17" s="197"/>
      <c r="C17" s="197"/>
      <c r="D17" s="197"/>
      <c r="E17" s="197"/>
      <c r="F17" s="197"/>
      <c r="G17" s="57">
        <v>10</v>
      </c>
      <c r="H17" s="74">
        <v>0</v>
      </c>
      <c r="I17" s="74">
        <v>0</v>
      </c>
    </row>
    <row r="18" spans="1:9" x14ac:dyDescent="0.25">
      <c r="A18" s="197" t="s">
        <v>377</v>
      </c>
      <c r="B18" s="197"/>
      <c r="C18" s="197"/>
      <c r="D18" s="197"/>
      <c r="E18" s="197"/>
      <c r="F18" s="197"/>
      <c r="G18" s="57">
        <v>11</v>
      </c>
      <c r="H18" s="74">
        <v>0</v>
      </c>
      <c r="I18" s="74">
        <v>0</v>
      </c>
    </row>
    <row r="19" spans="1:9" x14ac:dyDescent="0.25">
      <c r="A19" s="197" t="s">
        <v>378</v>
      </c>
      <c r="B19" s="197"/>
      <c r="C19" s="197"/>
      <c r="D19" s="197"/>
      <c r="E19" s="197"/>
      <c r="F19" s="197"/>
      <c r="G19" s="57">
        <v>12</v>
      </c>
      <c r="H19" s="74">
        <v>0</v>
      </c>
      <c r="I19" s="74">
        <v>0</v>
      </c>
    </row>
    <row r="20" spans="1:9" ht="26.25" customHeight="1" x14ac:dyDescent="0.25">
      <c r="A20" s="202" t="s">
        <v>381</v>
      </c>
      <c r="B20" s="202"/>
      <c r="C20" s="202"/>
      <c r="D20" s="202"/>
      <c r="E20" s="202"/>
      <c r="F20" s="202"/>
      <c r="G20" s="58">
        <v>13</v>
      </c>
      <c r="H20" s="77">
        <f>SUM(H14:H19)</f>
        <v>0</v>
      </c>
      <c r="I20" s="77">
        <f>SUM(I14:I19)</f>
        <v>0</v>
      </c>
    </row>
    <row r="21" spans="1:9" ht="25.95" customHeight="1" x14ac:dyDescent="0.25">
      <c r="A21" s="192" t="s">
        <v>382</v>
      </c>
      <c r="B21" s="192"/>
      <c r="C21" s="192"/>
      <c r="D21" s="192"/>
      <c r="E21" s="192"/>
      <c r="F21" s="192"/>
      <c r="G21" s="58">
        <v>14</v>
      </c>
      <c r="H21" s="73">
        <f>H13+H20</f>
        <v>0</v>
      </c>
      <c r="I21" s="73">
        <f>I13+I20</f>
        <v>0</v>
      </c>
    </row>
    <row r="22" spans="1:9" x14ac:dyDescent="0.25">
      <c r="A22" s="208" t="s">
        <v>186</v>
      </c>
      <c r="B22" s="215"/>
      <c r="C22" s="215"/>
      <c r="D22" s="215"/>
      <c r="E22" s="215"/>
      <c r="F22" s="215"/>
      <c r="G22" s="215"/>
      <c r="H22" s="215"/>
      <c r="I22" s="215"/>
    </row>
    <row r="23" spans="1:9" ht="26.4" customHeight="1" x14ac:dyDescent="0.25">
      <c r="A23" s="197" t="s">
        <v>222</v>
      </c>
      <c r="B23" s="197"/>
      <c r="C23" s="197"/>
      <c r="D23" s="197"/>
      <c r="E23" s="197"/>
      <c r="F23" s="197"/>
      <c r="G23" s="57">
        <v>15</v>
      </c>
      <c r="H23" s="74">
        <v>0</v>
      </c>
      <c r="I23" s="74">
        <v>0</v>
      </c>
    </row>
    <row r="24" spans="1:9" x14ac:dyDescent="0.25">
      <c r="A24" s="197" t="s">
        <v>223</v>
      </c>
      <c r="B24" s="197"/>
      <c r="C24" s="197"/>
      <c r="D24" s="197"/>
      <c r="E24" s="197"/>
      <c r="F24" s="197"/>
      <c r="G24" s="57">
        <v>16</v>
      </c>
      <c r="H24" s="74">
        <v>0</v>
      </c>
      <c r="I24" s="74">
        <v>0</v>
      </c>
    </row>
    <row r="25" spans="1:9" x14ac:dyDescent="0.25">
      <c r="A25" s="197" t="s">
        <v>224</v>
      </c>
      <c r="B25" s="197"/>
      <c r="C25" s="197"/>
      <c r="D25" s="197"/>
      <c r="E25" s="197"/>
      <c r="F25" s="197"/>
      <c r="G25" s="57">
        <v>17</v>
      </c>
      <c r="H25" s="74">
        <v>0</v>
      </c>
      <c r="I25" s="74">
        <v>0</v>
      </c>
    </row>
    <row r="26" spans="1:9" x14ac:dyDescent="0.25">
      <c r="A26" s="197" t="s">
        <v>225</v>
      </c>
      <c r="B26" s="197"/>
      <c r="C26" s="197"/>
      <c r="D26" s="197"/>
      <c r="E26" s="197"/>
      <c r="F26" s="197"/>
      <c r="G26" s="57">
        <v>18</v>
      </c>
      <c r="H26" s="74">
        <v>0</v>
      </c>
      <c r="I26" s="74">
        <v>0</v>
      </c>
    </row>
    <row r="27" spans="1:9" x14ac:dyDescent="0.25">
      <c r="A27" s="197" t="s">
        <v>226</v>
      </c>
      <c r="B27" s="197"/>
      <c r="C27" s="197"/>
      <c r="D27" s="197"/>
      <c r="E27" s="197"/>
      <c r="F27" s="197"/>
      <c r="G27" s="57">
        <v>19</v>
      </c>
      <c r="H27" s="74">
        <v>0</v>
      </c>
      <c r="I27" s="74">
        <v>0</v>
      </c>
    </row>
    <row r="28" spans="1:9" x14ac:dyDescent="0.25">
      <c r="A28" s="197" t="s">
        <v>227</v>
      </c>
      <c r="B28" s="197"/>
      <c r="C28" s="197"/>
      <c r="D28" s="197"/>
      <c r="E28" s="197"/>
      <c r="F28" s="197"/>
      <c r="G28" s="57">
        <v>20</v>
      </c>
      <c r="H28" s="74">
        <v>0</v>
      </c>
      <c r="I28" s="74">
        <v>0</v>
      </c>
    </row>
    <row r="29" spans="1:9" ht="25.2" customHeight="1" x14ac:dyDescent="0.25">
      <c r="A29" s="190" t="s">
        <v>409</v>
      </c>
      <c r="B29" s="190"/>
      <c r="C29" s="190"/>
      <c r="D29" s="190"/>
      <c r="E29" s="190"/>
      <c r="F29" s="190"/>
      <c r="G29" s="58">
        <v>21</v>
      </c>
      <c r="H29" s="73">
        <f>SUM(H23:H28)</f>
        <v>0</v>
      </c>
      <c r="I29" s="73">
        <f>SUM(I23:I28)</f>
        <v>0</v>
      </c>
    </row>
    <row r="30" spans="1:9" ht="21" customHeight="1" x14ac:dyDescent="0.25">
      <c r="A30" s="197" t="s">
        <v>228</v>
      </c>
      <c r="B30" s="197"/>
      <c r="C30" s="197"/>
      <c r="D30" s="197"/>
      <c r="E30" s="197"/>
      <c r="F30" s="197"/>
      <c r="G30" s="57">
        <v>22</v>
      </c>
      <c r="H30" s="74">
        <v>0</v>
      </c>
      <c r="I30" s="74">
        <v>0</v>
      </c>
    </row>
    <row r="31" spans="1:9" x14ac:dyDescent="0.25">
      <c r="A31" s="197" t="s">
        <v>229</v>
      </c>
      <c r="B31" s="197"/>
      <c r="C31" s="197"/>
      <c r="D31" s="197"/>
      <c r="E31" s="197"/>
      <c r="F31" s="197"/>
      <c r="G31" s="57">
        <v>23</v>
      </c>
      <c r="H31" s="74">
        <v>0</v>
      </c>
      <c r="I31" s="74">
        <v>0</v>
      </c>
    </row>
    <row r="32" spans="1:9" x14ac:dyDescent="0.25">
      <c r="A32" s="197" t="s">
        <v>379</v>
      </c>
      <c r="B32" s="197"/>
      <c r="C32" s="197"/>
      <c r="D32" s="197"/>
      <c r="E32" s="197"/>
      <c r="F32" s="197"/>
      <c r="G32" s="57">
        <v>24</v>
      </c>
      <c r="H32" s="74">
        <v>0</v>
      </c>
      <c r="I32" s="74">
        <v>0</v>
      </c>
    </row>
    <row r="33" spans="1:9" x14ac:dyDescent="0.25">
      <c r="A33" s="197" t="s">
        <v>230</v>
      </c>
      <c r="B33" s="197"/>
      <c r="C33" s="197"/>
      <c r="D33" s="197"/>
      <c r="E33" s="197"/>
      <c r="F33" s="197"/>
      <c r="G33" s="57">
        <v>25</v>
      </c>
      <c r="H33" s="74">
        <v>0</v>
      </c>
      <c r="I33" s="74">
        <v>0</v>
      </c>
    </row>
    <row r="34" spans="1:9" x14ac:dyDescent="0.25">
      <c r="A34" s="197" t="s">
        <v>231</v>
      </c>
      <c r="B34" s="197"/>
      <c r="C34" s="197"/>
      <c r="D34" s="197"/>
      <c r="E34" s="197"/>
      <c r="F34" s="197"/>
      <c r="G34" s="57">
        <v>26</v>
      </c>
      <c r="H34" s="74">
        <v>0</v>
      </c>
      <c r="I34" s="74">
        <v>0</v>
      </c>
    </row>
    <row r="35" spans="1:9" ht="28.95" customHeight="1" x14ac:dyDescent="0.25">
      <c r="A35" s="190" t="s">
        <v>410</v>
      </c>
      <c r="B35" s="190"/>
      <c r="C35" s="190"/>
      <c r="D35" s="190"/>
      <c r="E35" s="190"/>
      <c r="F35" s="190"/>
      <c r="G35" s="58">
        <v>27</v>
      </c>
      <c r="H35" s="73">
        <f>SUM(H30:H34)</f>
        <v>0</v>
      </c>
      <c r="I35" s="73">
        <f>SUM(I30:I34)</f>
        <v>0</v>
      </c>
    </row>
    <row r="36" spans="1:9" ht="26.4" customHeight="1" x14ac:dyDescent="0.25">
      <c r="A36" s="192" t="s">
        <v>383</v>
      </c>
      <c r="B36" s="192"/>
      <c r="C36" s="192"/>
      <c r="D36" s="192"/>
      <c r="E36" s="192"/>
      <c r="F36" s="192"/>
      <c r="G36" s="58">
        <v>28</v>
      </c>
      <c r="H36" s="73">
        <f>H29+H35</f>
        <v>0</v>
      </c>
      <c r="I36" s="73">
        <f>I29+I35</f>
        <v>0</v>
      </c>
    </row>
    <row r="37" spans="1:9" x14ac:dyDescent="0.25">
      <c r="A37" s="208" t="s">
        <v>201</v>
      </c>
      <c r="B37" s="215"/>
      <c r="C37" s="215"/>
      <c r="D37" s="215"/>
      <c r="E37" s="215"/>
      <c r="F37" s="215"/>
      <c r="G37" s="215">
        <v>0</v>
      </c>
      <c r="H37" s="215"/>
      <c r="I37" s="215"/>
    </row>
    <row r="38" spans="1:9" x14ac:dyDescent="0.25">
      <c r="A38" s="166" t="s">
        <v>232</v>
      </c>
      <c r="B38" s="166"/>
      <c r="C38" s="166"/>
      <c r="D38" s="166"/>
      <c r="E38" s="166"/>
      <c r="F38" s="166"/>
      <c r="G38" s="57">
        <v>29</v>
      </c>
      <c r="H38" s="74">
        <v>0</v>
      </c>
      <c r="I38" s="74">
        <v>0</v>
      </c>
    </row>
    <row r="39" spans="1:9" ht="21.6" customHeight="1" x14ac:dyDescent="0.25">
      <c r="A39" s="166" t="s">
        <v>233</v>
      </c>
      <c r="B39" s="166"/>
      <c r="C39" s="166"/>
      <c r="D39" s="166"/>
      <c r="E39" s="166"/>
      <c r="F39" s="166"/>
      <c r="G39" s="57">
        <v>30</v>
      </c>
      <c r="H39" s="74">
        <v>0</v>
      </c>
      <c r="I39" s="74">
        <v>0</v>
      </c>
    </row>
    <row r="40" spans="1:9" x14ac:dyDescent="0.25">
      <c r="A40" s="166" t="s">
        <v>234</v>
      </c>
      <c r="B40" s="166"/>
      <c r="C40" s="166"/>
      <c r="D40" s="166"/>
      <c r="E40" s="166"/>
      <c r="F40" s="166"/>
      <c r="G40" s="57">
        <v>31</v>
      </c>
      <c r="H40" s="74">
        <v>0</v>
      </c>
      <c r="I40" s="74">
        <v>0</v>
      </c>
    </row>
    <row r="41" spans="1:9" x14ac:dyDescent="0.25">
      <c r="A41" s="166" t="s">
        <v>235</v>
      </c>
      <c r="B41" s="166"/>
      <c r="C41" s="166"/>
      <c r="D41" s="166"/>
      <c r="E41" s="166"/>
      <c r="F41" s="166"/>
      <c r="G41" s="57">
        <v>32</v>
      </c>
      <c r="H41" s="74">
        <v>0</v>
      </c>
      <c r="I41" s="74">
        <v>0</v>
      </c>
    </row>
    <row r="42" spans="1:9" ht="26.4" customHeight="1" x14ac:dyDescent="0.25">
      <c r="A42" s="190" t="s">
        <v>411</v>
      </c>
      <c r="B42" s="190"/>
      <c r="C42" s="190"/>
      <c r="D42" s="190"/>
      <c r="E42" s="190"/>
      <c r="F42" s="190"/>
      <c r="G42" s="58">
        <v>33</v>
      </c>
      <c r="H42" s="73">
        <f>H41+H40+H39+H38</f>
        <v>0</v>
      </c>
      <c r="I42" s="73">
        <f>I41+I40+I39+I38</f>
        <v>0</v>
      </c>
    </row>
    <row r="43" spans="1:9" ht="22.95" customHeight="1" x14ac:dyDescent="0.25">
      <c r="A43" s="166" t="s">
        <v>236</v>
      </c>
      <c r="B43" s="166"/>
      <c r="C43" s="166"/>
      <c r="D43" s="166"/>
      <c r="E43" s="166"/>
      <c r="F43" s="166"/>
      <c r="G43" s="57">
        <v>34</v>
      </c>
      <c r="H43" s="74">
        <v>0</v>
      </c>
      <c r="I43" s="74">
        <v>0</v>
      </c>
    </row>
    <row r="44" spans="1:9" x14ac:dyDescent="0.25">
      <c r="A44" s="166" t="s">
        <v>237</v>
      </c>
      <c r="B44" s="166"/>
      <c r="C44" s="166"/>
      <c r="D44" s="166"/>
      <c r="E44" s="166"/>
      <c r="F44" s="166"/>
      <c r="G44" s="57">
        <v>35</v>
      </c>
      <c r="H44" s="74">
        <v>0</v>
      </c>
      <c r="I44" s="74">
        <v>0</v>
      </c>
    </row>
    <row r="45" spans="1:9" x14ac:dyDescent="0.25">
      <c r="A45" s="166" t="s">
        <v>238</v>
      </c>
      <c r="B45" s="166"/>
      <c r="C45" s="166"/>
      <c r="D45" s="166"/>
      <c r="E45" s="166"/>
      <c r="F45" s="166"/>
      <c r="G45" s="57">
        <v>36</v>
      </c>
      <c r="H45" s="74">
        <v>0</v>
      </c>
      <c r="I45" s="74">
        <v>0</v>
      </c>
    </row>
    <row r="46" spans="1:9" ht="25.2" customHeight="1" x14ac:dyDescent="0.25">
      <c r="A46" s="166" t="s">
        <v>239</v>
      </c>
      <c r="B46" s="166"/>
      <c r="C46" s="166"/>
      <c r="D46" s="166"/>
      <c r="E46" s="166"/>
      <c r="F46" s="166"/>
      <c r="G46" s="57">
        <v>37</v>
      </c>
      <c r="H46" s="74">
        <v>0</v>
      </c>
      <c r="I46" s="74">
        <v>0</v>
      </c>
    </row>
    <row r="47" spans="1:9" x14ac:dyDescent="0.25">
      <c r="A47" s="166" t="s">
        <v>240</v>
      </c>
      <c r="B47" s="166"/>
      <c r="C47" s="166"/>
      <c r="D47" s="166"/>
      <c r="E47" s="166"/>
      <c r="F47" s="166"/>
      <c r="G47" s="57">
        <v>38</v>
      </c>
      <c r="H47" s="74">
        <v>0</v>
      </c>
      <c r="I47" s="74">
        <v>0</v>
      </c>
    </row>
    <row r="48" spans="1:9" ht="25.2" customHeight="1" x14ac:dyDescent="0.25">
      <c r="A48" s="190" t="s">
        <v>412</v>
      </c>
      <c r="B48" s="190"/>
      <c r="C48" s="190"/>
      <c r="D48" s="190"/>
      <c r="E48" s="190"/>
      <c r="F48" s="190"/>
      <c r="G48" s="58">
        <v>39</v>
      </c>
      <c r="H48" s="73">
        <f>H47+H46+H45+H44+H43</f>
        <v>0</v>
      </c>
      <c r="I48" s="73">
        <f>I47+I46+I45+I44+I43</f>
        <v>0</v>
      </c>
    </row>
    <row r="49" spans="1:9" ht="28.2" customHeight="1" x14ac:dyDescent="0.25">
      <c r="A49" s="192" t="s">
        <v>422</v>
      </c>
      <c r="B49" s="192"/>
      <c r="C49" s="192"/>
      <c r="D49" s="192"/>
      <c r="E49" s="192"/>
      <c r="F49" s="192"/>
      <c r="G49" s="58">
        <v>40</v>
      </c>
      <c r="H49" s="73">
        <f>H48+H42</f>
        <v>0</v>
      </c>
      <c r="I49" s="73">
        <f>I48+I42</f>
        <v>0</v>
      </c>
    </row>
    <row r="50" spans="1:9" x14ac:dyDescent="0.25">
      <c r="A50" s="197" t="s">
        <v>241</v>
      </c>
      <c r="B50" s="197"/>
      <c r="C50" s="197"/>
      <c r="D50" s="197"/>
      <c r="E50" s="197"/>
      <c r="F50" s="197"/>
      <c r="G50" s="57">
        <v>41</v>
      </c>
      <c r="H50" s="74">
        <v>0</v>
      </c>
      <c r="I50" s="74">
        <v>0</v>
      </c>
    </row>
    <row r="51" spans="1:9" ht="24.6" customHeight="1" x14ac:dyDescent="0.25">
      <c r="A51" s="192" t="s">
        <v>384</v>
      </c>
      <c r="B51" s="192"/>
      <c r="C51" s="192"/>
      <c r="D51" s="192"/>
      <c r="E51" s="192"/>
      <c r="F51" s="192"/>
      <c r="G51" s="58">
        <v>42</v>
      </c>
      <c r="H51" s="73">
        <f>H21+H36+H49+H50</f>
        <v>0</v>
      </c>
      <c r="I51" s="73">
        <f>I21+I36+I49+I50</f>
        <v>0</v>
      </c>
    </row>
    <row r="52" spans="1:9" x14ac:dyDescent="0.25">
      <c r="A52" s="209" t="s">
        <v>215</v>
      </c>
      <c r="B52" s="209"/>
      <c r="C52" s="209"/>
      <c r="D52" s="209"/>
      <c r="E52" s="209"/>
      <c r="F52" s="209"/>
      <c r="G52" s="57">
        <v>43</v>
      </c>
      <c r="H52" s="74">
        <v>0</v>
      </c>
      <c r="I52" s="74">
        <v>0</v>
      </c>
    </row>
    <row r="53" spans="1:9" ht="28.95" customHeight="1" x14ac:dyDescent="0.25">
      <c r="A53" s="209" t="s">
        <v>385</v>
      </c>
      <c r="B53" s="209"/>
      <c r="C53" s="209"/>
      <c r="D53" s="209"/>
      <c r="E53" s="209"/>
      <c r="F53" s="209"/>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3" zoomScaleNormal="100" zoomScaleSheetLayoutView="100" workbookViewId="0">
      <selection activeCell="L14" sqref="L14"/>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8" t="s">
        <v>242</v>
      </c>
      <c r="B1" s="229"/>
      <c r="C1" s="229"/>
      <c r="D1" s="229"/>
      <c r="E1" s="229"/>
      <c r="F1" s="229"/>
      <c r="G1" s="229"/>
      <c r="H1" s="229"/>
      <c r="I1" s="229"/>
      <c r="J1" s="229"/>
      <c r="K1" s="26"/>
    </row>
    <row r="2" spans="1:26" ht="15.6" x14ac:dyDescent="0.25">
      <c r="A2" s="3"/>
      <c r="B2" s="4"/>
      <c r="C2" s="230" t="s">
        <v>243</v>
      </c>
      <c r="D2" s="230"/>
      <c r="E2" s="5">
        <v>45658</v>
      </c>
      <c r="F2" s="6" t="s">
        <v>0</v>
      </c>
      <c r="G2" s="5">
        <v>46022</v>
      </c>
      <c r="H2" s="27"/>
      <c r="I2" s="27"/>
      <c r="J2" s="27"/>
      <c r="K2" s="26"/>
      <c r="Y2" s="28" t="s">
        <v>436</v>
      </c>
    </row>
    <row r="3" spans="1:26" ht="13.5" customHeight="1" x14ac:dyDescent="0.25">
      <c r="A3" s="231" t="s">
        <v>244</v>
      </c>
      <c r="B3" s="232"/>
      <c r="C3" s="232"/>
      <c r="D3" s="232"/>
      <c r="E3" s="232"/>
      <c r="F3" s="232"/>
      <c r="G3" s="231" t="s">
        <v>3</v>
      </c>
      <c r="H3" s="224" t="s">
        <v>245</v>
      </c>
      <c r="I3" s="224"/>
      <c r="J3" s="224"/>
      <c r="K3" s="224"/>
      <c r="L3" s="224"/>
      <c r="M3" s="224"/>
      <c r="N3" s="224"/>
      <c r="O3" s="224"/>
      <c r="P3" s="224"/>
      <c r="Q3" s="224"/>
      <c r="R3" s="224"/>
      <c r="S3" s="224"/>
      <c r="T3" s="224"/>
      <c r="U3" s="224"/>
      <c r="V3" s="224"/>
      <c r="W3" s="224"/>
      <c r="X3" s="224"/>
      <c r="Y3" s="224" t="s">
        <v>389</v>
      </c>
      <c r="Z3" s="224" t="s">
        <v>246</v>
      </c>
    </row>
    <row r="4" spans="1:26" ht="71.400000000000006" x14ac:dyDescent="0.25">
      <c r="A4" s="232"/>
      <c r="B4" s="232"/>
      <c r="C4" s="232"/>
      <c r="D4" s="232"/>
      <c r="E4" s="232"/>
      <c r="F4" s="232"/>
      <c r="G4" s="222"/>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5"/>
      <c r="Z4" s="225"/>
    </row>
    <row r="5" spans="1:26" ht="20.399999999999999" x14ac:dyDescent="0.25">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5">
      <c r="A6" s="220" t="s">
        <v>260</v>
      </c>
      <c r="B6" s="220"/>
      <c r="C6" s="220"/>
      <c r="D6" s="220"/>
      <c r="E6" s="220"/>
      <c r="F6" s="220"/>
      <c r="G6" s="220"/>
      <c r="H6" s="220"/>
      <c r="I6" s="220"/>
      <c r="J6" s="220"/>
      <c r="K6" s="220"/>
      <c r="L6" s="220"/>
      <c r="M6" s="220"/>
      <c r="N6" s="227"/>
      <c r="O6" s="227"/>
      <c r="P6" s="227"/>
      <c r="Q6" s="227"/>
      <c r="R6" s="227"/>
      <c r="S6" s="227"/>
      <c r="T6" s="227"/>
      <c r="U6" s="227"/>
      <c r="V6" s="227"/>
      <c r="W6" s="227"/>
      <c r="X6" s="227"/>
      <c r="Y6" s="227"/>
      <c r="Z6" s="221"/>
    </row>
    <row r="7" spans="1:26" x14ac:dyDescent="0.25">
      <c r="A7" s="223" t="s">
        <v>291</v>
      </c>
      <c r="B7" s="223"/>
      <c r="C7" s="223"/>
      <c r="D7" s="223"/>
      <c r="E7" s="223"/>
      <c r="F7" s="223"/>
      <c r="G7" s="83">
        <v>1</v>
      </c>
      <c r="H7" s="86">
        <v>54594592</v>
      </c>
      <c r="I7" s="86">
        <v>25884472</v>
      </c>
      <c r="J7" s="86">
        <v>813439</v>
      </c>
      <c r="K7" s="86">
        <v>2772641</v>
      </c>
      <c r="L7" s="86">
        <v>871127</v>
      </c>
      <c r="M7" s="86">
        <v>0</v>
      </c>
      <c r="N7" s="86">
        <v>6880988</v>
      </c>
      <c r="O7" s="86">
        <v>0</v>
      </c>
      <c r="P7" s="86">
        <v>0</v>
      </c>
      <c r="Q7" s="86">
        <v>0</v>
      </c>
      <c r="R7" s="86">
        <v>0</v>
      </c>
      <c r="S7" s="86">
        <v>0</v>
      </c>
      <c r="T7" s="86">
        <v>0</v>
      </c>
      <c r="U7" s="86">
        <v>0</v>
      </c>
      <c r="V7" s="86">
        <v>0</v>
      </c>
      <c r="W7" s="86">
        <v>1039559</v>
      </c>
      <c r="X7" s="87">
        <f>H7+I7+J7+K7-L7+M7+N7+O7+P7+Q7+R7+V7+W7+S7+T7+U7</f>
        <v>91114564</v>
      </c>
      <c r="Y7" s="86">
        <v>0</v>
      </c>
      <c r="Z7" s="87">
        <f>X7+Y7</f>
        <v>91114564</v>
      </c>
    </row>
    <row r="8" spans="1:26" x14ac:dyDescent="0.25">
      <c r="A8" s="218" t="s">
        <v>261</v>
      </c>
      <c r="B8" s="218"/>
      <c r="C8" s="218"/>
      <c r="D8" s="218"/>
      <c r="E8" s="218"/>
      <c r="F8" s="218"/>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5">
      <c r="A9" s="218" t="s">
        <v>262</v>
      </c>
      <c r="B9" s="218"/>
      <c r="C9" s="218"/>
      <c r="D9" s="218"/>
      <c r="E9" s="218"/>
      <c r="F9" s="218"/>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5">
      <c r="A10" s="219" t="s">
        <v>292</v>
      </c>
      <c r="B10" s="219"/>
      <c r="C10" s="219"/>
      <c r="D10" s="219"/>
      <c r="E10" s="219"/>
      <c r="F10" s="219"/>
      <c r="G10" s="84">
        <v>4</v>
      </c>
      <c r="H10" s="88">
        <f>H7+H8+H9</f>
        <v>54594592</v>
      </c>
      <c r="I10" s="88">
        <f t="shared" ref="I10:V10" si="2">I7+I8+I9</f>
        <v>25884472</v>
      </c>
      <c r="J10" s="88">
        <f t="shared" si="2"/>
        <v>813439</v>
      </c>
      <c r="K10" s="88">
        <f t="shared" si="2"/>
        <v>2772641</v>
      </c>
      <c r="L10" s="88">
        <f t="shared" si="2"/>
        <v>871127</v>
      </c>
      <c r="M10" s="88">
        <f t="shared" si="2"/>
        <v>0</v>
      </c>
      <c r="N10" s="88">
        <f t="shared" si="2"/>
        <v>6880988</v>
      </c>
      <c r="O10" s="88">
        <f t="shared" si="2"/>
        <v>0</v>
      </c>
      <c r="P10" s="88">
        <f t="shared" si="2"/>
        <v>0</v>
      </c>
      <c r="Q10" s="88">
        <f t="shared" si="2"/>
        <v>0</v>
      </c>
      <c r="R10" s="88">
        <f t="shared" si="2"/>
        <v>0</v>
      </c>
      <c r="S10" s="88">
        <f t="shared" si="2"/>
        <v>0</v>
      </c>
      <c r="T10" s="88">
        <f t="shared" si="2"/>
        <v>0</v>
      </c>
      <c r="U10" s="88">
        <f>U7+U8+U9</f>
        <v>0</v>
      </c>
      <c r="V10" s="88">
        <f t="shared" si="2"/>
        <v>0</v>
      </c>
      <c r="W10" s="88">
        <f>W7+W8+W9</f>
        <v>1039559</v>
      </c>
      <c r="X10" s="88">
        <f>X7+X8+X9</f>
        <v>91114564</v>
      </c>
      <c r="Y10" s="88">
        <f t="shared" ref="Y10:Z10" si="3">Y7+Y8+Y9</f>
        <v>0</v>
      </c>
      <c r="Z10" s="88">
        <f t="shared" si="3"/>
        <v>91114564</v>
      </c>
    </row>
    <row r="11" spans="1:26" x14ac:dyDescent="0.25">
      <c r="A11" s="218" t="s">
        <v>263</v>
      </c>
      <c r="B11" s="218"/>
      <c r="C11" s="218"/>
      <c r="D11" s="218"/>
      <c r="E11" s="218"/>
      <c r="F11" s="218"/>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397714</v>
      </c>
      <c r="X11" s="87">
        <f>H11+I11+J11+K11-L11+M11+N11+O11+P11+Q11+R11+V11+W11+S11+T11+U11</f>
        <v>397714</v>
      </c>
      <c r="Y11" s="86">
        <v>0</v>
      </c>
      <c r="Z11" s="87">
        <f t="shared" ref="Z11:Z29" si="4">X11+Y11</f>
        <v>397714</v>
      </c>
    </row>
    <row r="12" spans="1:26" x14ac:dyDescent="0.25">
      <c r="A12" s="218" t="s">
        <v>264</v>
      </c>
      <c r="B12" s="218"/>
      <c r="C12" s="218"/>
      <c r="D12" s="218"/>
      <c r="E12" s="218"/>
      <c r="F12" s="218"/>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5">
      <c r="A13" s="218" t="s">
        <v>265</v>
      </c>
      <c r="B13" s="218"/>
      <c r="C13" s="218"/>
      <c r="D13" s="218"/>
      <c r="E13" s="218"/>
      <c r="F13" s="218"/>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5">
      <c r="A14" s="218" t="s">
        <v>390</v>
      </c>
      <c r="B14" s="218"/>
      <c r="C14" s="218"/>
      <c r="D14" s="218"/>
      <c r="E14" s="218"/>
      <c r="F14" s="218"/>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5">
      <c r="A15" s="218" t="s">
        <v>266</v>
      </c>
      <c r="B15" s="218"/>
      <c r="C15" s="218"/>
      <c r="D15" s="218"/>
      <c r="E15" s="218"/>
      <c r="F15" s="218"/>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5">
      <c r="A16" s="218" t="s">
        <v>267</v>
      </c>
      <c r="B16" s="218"/>
      <c r="C16" s="218"/>
      <c r="D16" s="218"/>
      <c r="E16" s="218"/>
      <c r="F16" s="218"/>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5">
      <c r="A17" s="218" t="s">
        <v>268</v>
      </c>
      <c r="B17" s="218"/>
      <c r="C17" s="218"/>
      <c r="D17" s="218"/>
      <c r="E17" s="218"/>
      <c r="F17" s="218"/>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5">
      <c r="A18" s="218" t="s">
        <v>269</v>
      </c>
      <c r="B18" s="218"/>
      <c r="C18" s="218"/>
      <c r="D18" s="218"/>
      <c r="E18" s="218"/>
      <c r="F18" s="218"/>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5">
      <c r="A19" s="218" t="s">
        <v>270</v>
      </c>
      <c r="B19" s="218"/>
      <c r="C19" s="218"/>
      <c r="D19" s="218"/>
      <c r="E19" s="218"/>
      <c r="F19" s="218"/>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5">
      <c r="A20" s="218" t="s">
        <v>271</v>
      </c>
      <c r="B20" s="218"/>
      <c r="C20" s="218"/>
      <c r="D20" s="218"/>
      <c r="E20" s="218"/>
      <c r="F20" s="218"/>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5">
      <c r="A21" s="218" t="s">
        <v>391</v>
      </c>
      <c r="B21" s="218"/>
      <c r="C21" s="218"/>
      <c r="D21" s="218"/>
      <c r="E21" s="218"/>
      <c r="F21" s="218"/>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5">
      <c r="A22" s="218" t="s">
        <v>392</v>
      </c>
      <c r="B22" s="218"/>
      <c r="C22" s="218"/>
      <c r="D22" s="218"/>
      <c r="E22" s="218"/>
      <c r="F22" s="218"/>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5">
      <c r="A23" s="218" t="s">
        <v>393</v>
      </c>
      <c r="B23" s="218"/>
      <c r="C23" s="218"/>
      <c r="D23" s="218"/>
      <c r="E23" s="218"/>
      <c r="F23" s="218"/>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5">
      <c r="A24" s="218" t="s">
        <v>272</v>
      </c>
      <c r="B24" s="218"/>
      <c r="C24" s="218"/>
      <c r="D24" s="218"/>
      <c r="E24" s="218"/>
      <c r="F24" s="218"/>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5">
      <c r="A25" s="218" t="s">
        <v>394</v>
      </c>
      <c r="B25" s="218"/>
      <c r="C25" s="218"/>
      <c r="D25" s="218"/>
      <c r="E25" s="218"/>
      <c r="F25" s="218"/>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5">
      <c r="A26" s="218" t="s">
        <v>396</v>
      </c>
      <c r="B26" s="218"/>
      <c r="C26" s="218"/>
      <c r="D26" s="218"/>
      <c r="E26" s="218"/>
      <c r="F26" s="218"/>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5">
      <c r="A27" s="218" t="s">
        <v>395</v>
      </c>
      <c r="B27" s="218"/>
      <c r="C27" s="218"/>
      <c r="D27" s="218"/>
      <c r="E27" s="218"/>
      <c r="F27" s="218"/>
      <c r="G27" s="83">
        <v>21</v>
      </c>
      <c r="H27" s="86">
        <v>0</v>
      </c>
      <c r="I27" s="86">
        <v>-45069</v>
      </c>
      <c r="J27" s="86">
        <v>0</v>
      </c>
      <c r="K27" s="86">
        <v>-1979046</v>
      </c>
      <c r="L27" s="86">
        <v>-77532</v>
      </c>
      <c r="M27" s="86">
        <v>0</v>
      </c>
      <c r="N27" s="86">
        <v>2228614</v>
      </c>
      <c r="O27" s="86">
        <v>0</v>
      </c>
      <c r="P27" s="86">
        <v>0</v>
      </c>
      <c r="Q27" s="86">
        <v>0</v>
      </c>
      <c r="R27" s="86">
        <v>0</v>
      </c>
      <c r="S27" s="86">
        <v>0</v>
      </c>
      <c r="T27" s="86">
        <v>0</v>
      </c>
      <c r="U27" s="86">
        <v>0</v>
      </c>
      <c r="V27" s="86">
        <v>-249568</v>
      </c>
      <c r="W27" s="86">
        <v>0</v>
      </c>
      <c r="X27" s="87">
        <f t="shared" si="5"/>
        <v>32463</v>
      </c>
      <c r="Y27" s="86">
        <v>0</v>
      </c>
      <c r="Z27" s="87">
        <f t="shared" si="4"/>
        <v>32463</v>
      </c>
    </row>
    <row r="28" spans="1:26" x14ac:dyDescent="0.25">
      <c r="A28" s="218" t="s">
        <v>397</v>
      </c>
      <c r="B28" s="218"/>
      <c r="C28" s="218"/>
      <c r="D28" s="218"/>
      <c r="E28" s="218"/>
      <c r="F28" s="218"/>
      <c r="G28" s="83">
        <v>22</v>
      </c>
      <c r="H28" s="86">
        <v>0</v>
      </c>
      <c r="I28" s="86">
        <v>0</v>
      </c>
      <c r="J28" s="86">
        <v>0</v>
      </c>
      <c r="K28" s="86">
        <v>0</v>
      </c>
      <c r="L28" s="86">
        <v>0</v>
      </c>
      <c r="M28" s="86">
        <v>0</v>
      </c>
      <c r="N28" s="86">
        <v>0</v>
      </c>
      <c r="O28" s="86">
        <v>0</v>
      </c>
      <c r="P28" s="86">
        <v>0</v>
      </c>
      <c r="Q28" s="86">
        <v>0</v>
      </c>
      <c r="R28" s="86">
        <v>0</v>
      </c>
      <c r="S28" s="86">
        <v>0</v>
      </c>
      <c r="T28" s="86">
        <v>0</v>
      </c>
      <c r="U28" s="86">
        <v>0</v>
      </c>
      <c r="V28" s="86">
        <v>1039559</v>
      </c>
      <c r="W28" s="86">
        <v>-1039559</v>
      </c>
      <c r="X28" s="87">
        <f t="shared" si="5"/>
        <v>0</v>
      </c>
      <c r="Y28" s="86">
        <v>0</v>
      </c>
      <c r="Z28" s="87">
        <f t="shared" si="4"/>
        <v>0</v>
      </c>
    </row>
    <row r="29" spans="1:26" x14ac:dyDescent="0.25">
      <c r="A29" s="218" t="s">
        <v>398</v>
      </c>
      <c r="B29" s="218"/>
      <c r="C29" s="218"/>
      <c r="D29" s="218"/>
      <c r="E29" s="218"/>
      <c r="F29" s="218"/>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5">
      <c r="A30" s="219" t="s">
        <v>399</v>
      </c>
      <c r="B30" s="219"/>
      <c r="C30" s="219"/>
      <c r="D30" s="219"/>
      <c r="E30" s="219"/>
      <c r="F30" s="219"/>
      <c r="G30" s="84">
        <v>24</v>
      </c>
      <c r="H30" s="88">
        <f>SUM(H10:H29)</f>
        <v>54594592</v>
      </c>
      <c r="I30" s="88">
        <f t="shared" ref="I30:Z30" si="7">SUM(I10:I29)</f>
        <v>25839403</v>
      </c>
      <c r="J30" s="88">
        <f t="shared" si="7"/>
        <v>813439</v>
      </c>
      <c r="K30" s="88">
        <f t="shared" si="7"/>
        <v>793595</v>
      </c>
      <c r="L30" s="88">
        <f t="shared" si="7"/>
        <v>793595</v>
      </c>
      <c r="M30" s="88">
        <f t="shared" si="7"/>
        <v>0</v>
      </c>
      <c r="N30" s="88">
        <f t="shared" si="7"/>
        <v>9109602</v>
      </c>
      <c r="O30" s="88">
        <f t="shared" si="7"/>
        <v>0</v>
      </c>
      <c r="P30" s="88">
        <f t="shared" si="7"/>
        <v>0</v>
      </c>
      <c r="Q30" s="88">
        <f t="shared" si="7"/>
        <v>0</v>
      </c>
      <c r="R30" s="88">
        <f t="shared" si="7"/>
        <v>0</v>
      </c>
      <c r="S30" s="88">
        <f t="shared" si="7"/>
        <v>0</v>
      </c>
      <c r="T30" s="88">
        <f t="shared" si="7"/>
        <v>0</v>
      </c>
      <c r="U30" s="88">
        <f t="shared" si="7"/>
        <v>0</v>
      </c>
      <c r="V30" s="88">
        <f t="shared" si="7"/>
        <v>789991</v>
      </c>
      <c r="W30" s="88">
        <f t="shared" si="7"/>
        <v>397714</v>
      </c>
      <c r="X30" s="88">
        <f>SUM(X10:X29)</f>
        <v>91544741</v>
      </c>
      <c r="Y30" s="88">
        <f t="shared" si="7"/>
        <v>0</v>
      </c>
      <c r="Z30" s="88">
        <f t="shared" si="7"/>
        <v>91544741</v>
      </c>
    </row>
    <row r="31" spans="1:26" x14ac:dyDescent="0.25">
      <c r="A31" s="220" t="s">
        <v>273</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row>
    <row r="32" spans="1:26" ht="36.75" customHeight="1" x14ac:dyDescent="0.25">
      <c r="A32" s="217" t="s">
        <v>274</v>
      </c>
      <c r="B32" s="217"/>
      <c r="C32" s="217"/>
      <c r="D32" s="217"/>
      <c r="E32" s="217"/>
      <c r="F32" s="217"/>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5">
      <c r="A33" s="217" t="s">
        <v>400</v>
      </c>
      <c r="B33" s="217"/>
      <c r="C33" s="217"/>
      <c r="D33" s="217"/>
      <c r="E33" s="217"/>
      <c r="F33" s="217"/>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397714</v>
      </c>
      <c r="X33" s="88">
        <f>X11+X32</f>
        <v>397714</v>
      </c>
      <c r="Y33" s="88">
        <f t="shared" si="10"/>
        <v>0</v>
      </c>
      <c r="Z33" s="88">
        <f t="shared" si="10"/>
        <v>397714</v>
      </c>
    </row>
    <row r="34" spans="1:26" ht="30.75" customHeight="1" x14ac:dyDescent="0.25">
      <c r="A34" s="217" t="s">
        <v>401</v>
      </c>
      <c r="B34" s="217"/>
      <c r="C34" s="217"/>
      <c r="D34" s="217"/>
      <c r="E34" s="217"/>
      <c r="F34" s="217"/>
      <c r="G34" s="84">
        <v>27</v>
      </c>
      <c r="H34" s="88">
        <f>SUM(H21:H29)</f>
        <v>0</v>
      </c>
      <c r="I34" s="88">
        <f t="shared" ref="I34:Z34" si="12">SUM(I21:I29)</f>
        <v>-45069</v>
      </c>
      <c r="J34" s="88">
        <f t="shared" si="12"/>
        <v>0</v>
      </c>
      <c r="K34" s="88">
        <f t="shared" si="12"/>
        <v>-1979046</v>
      </c>
      <c r="L34" s="88">
        <f t="shared" si="12"/>
        <v>-77532</v>
      </c>
      <c r="M34" s="88">
        <f t="shared" si="12"/>
        <v>0</v>
      </c>
      <c r="N34" s="88">
        <f t="shared" si="12"/>
        <v>2228614</v>
      </c>
      <c r="O34" s="88">
        <f t="shared" si="12"/>
        <v>0</v>
      </c>
      <c r="P34" s="88">
        <f t="shared" si="12"/>
        <v>0</v>
      </c>
      <c r="Q34" s="88">
        <f t="shared" si="12"/>
        <v>0</v>
      </c>
      <c r="R34" s="88">
        <f t="shared" si="12"/>
        <v>0</v>
      </c>
      <c r="S34" s="88">
        <f t="shared" si="12"/>
        <v>0</v>
      </c>
      <c r="T34" s="88">
        <f t="shared" si="12"/>
        <v>0</v>
      </c>
      <c r="U34" s="88">
        <f t="shared" ref="U34" si="13">SUM(U21:U29)</f>
        <v>0</v>
      </c>
      <c r="V34" s="88">
        <f t="shared" si="12"/>
        <v>789991</v>
      </c>
      <c r="W34" s="88">
        <f t="shared" si="12"/>
        <v>-1039559</v>
      </c>
      <c r="X34" s="88">
        <f>SUM(X21:X29)</f>
        <v>32463</v>
      </c>
      <c r="Y34" s="88">
        <f t="shared" si="12"/>
        <v>0</v>
      </c>
      <c r="Z34" s="88">
        <f t="shared" si="12"/>
        <v>32463</v>
      </c>
    </row>
    <row r="35" spans="1:26" x14ac:dyDescent="0.25">
      <c r="A35" s="220" t="s">
        <v>275</v>
      </c>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row>
    <row r="36" spans="1:26" x14ac:dyDescent="0.25">
      <c r="A36" s="223" t="s">
        <v>293</v>
      </c>
      <c r="B36" s="223"/>
      <c r="C36" s="223"/>
      <c r="D36" s="223"/>
      <c r="E36" s="223"/>
      <c r="F36" s="223"/>
      <c r="G36" s="83">
        <v>28</v>
      </c>
      <c r="H36" s="86">
        <v>54594592</v>
      </c>
      <c r="I36" s="86">
        <v>25839403</v>
      </c>
      <c r="J36" s="86">
        <v>813439</v>
      </c>
      <c r="K36" s="86">
        <v>793595</v>
      </c>
      <c r="L36" s="86">
        <v>793595</v>
      </c>
      <c r="M36" s="86">
        <v>0</v>
      </c>
      <c r="N36" s="86">
        <v>9109602</v>
      </c>
      <c r="O36" s="86">
        <v>0</v>
      </c>
      <c r="P36" s="86">
        <v>0</v>
      </c>
      <c r="Q36" s="86">
        <v>0</v>
      </c>
      <c r="R36" s="86">
        <v>0</v>
      </c>
      <c r="S36" s="86">
        <v>0</v>
      </c>
      <c r="T36" s="86">
        <v>0</v>
      </c>
      <c r="U36" s="86">
        <v>0</v>
      </c>
      <c r="V36" s="86">
        <v>789991</v>
      </c>
      <c r="W36" s="86">
        <v>397714</v>
      </c>
      <c r="X36" s="87">
        <f>H36+I36+J36+K36-L36+M36+N36+O36+P36+Q36+R36+V36+W36+S36+T36+U36</f>
        <v>91544741</v>
      </c>
      <c r="Y36" s="86">
        <v>0</v>
      </c>
      <c r="Z36" s="87">
        <f t="shared" ref="Z36:Z38" si="14">X36+Y36</f>
        <v>91544741</v>
      </c>
    </row>
    <row r="37" spans="1:26" x14ac:dyDescent="0.25">
      <c r="A37" s="218" t="s">
        <v>261</v>
      </c>
      <c r="B37" s="218"/>
      <c r="C37" s="218"/>
      <c r="D37" s="218"/>
      <c r="E37" s="218"/>
      <c r="F37" s="218"/>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5">
      <c r="A38" s="218" t="s">
        <v>262</v>
      </c>
      <c r="B38" s="218"/>
      <c r="C38" s="218"/>
      <c r="D38" s="218"/>
      <c r="E38" s="218"/>
      <c r="F38" s="218"/>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5">
      <c r="A39" s="219" t="s">
        <v>402</v>
      </c>
      <c r="B39" s="219"/>
      <c r="C39" s="219"/>
      <c r="D39" s="219"/>
      <c r="E39" s="219"/>
      <c r="F39" s="219"/>
      <c r="G39" s="84">
        <v>31</v>
      </c>
      <c r="H39" s="88">
        <f>H36+H37+H38</f>
        <v>54594592</v>
      </c>
      <c r="I39" s="88">
        <f t="shared" ref="I39:V39" si="16">I36+I37+I38</f>
        <v>25839403</v>
      </c>
      <c r="J39" s="88">
        <f t="shared" si="16"/>
        <v>813439</v>
      </c>
      <c r="K39" s="88">
        <f t="shared" si="16"/>
        <v>793595</v>
      </c>
      <c r="L39" s="88">
        <f t="shared" si="16"/>
        <v>793595</v>
      </c>
      <c r="M39" s="88">
        <f t="shared" si="16"/>
        <v>0</v>
      </c>
      <c r="N39" s="88">
        <f t="shared" si="16"/>
        <v>9109602</v>
      </c>
      <c r="O39" s="88">
        <f t="shared" si="16"/>
        <v>0</v>
      </c>
      <c r="P39" s="88">
        <f t="shared" si="16"/>
        <v>0</v>
      </c>
      <c r="Q39" s="88">
        <f t="shared" si="16"/>
        <v>0</v>
      </c>
      <c r="R39" s="88">
        <f t="shared" si="16"/>
        <v>0</v>
      </c>
      <c r="S39" s="88">
        <f t="shared" si="16"/>
        <v>0</v>
      </c>
      <c r="T39" s="88">
        <f t="shared" si="16"/>
        <v>0</v>
      </c>
      <c r="U39" s="88">
        <f t="shared" si="16"/>
        <v>0</v>
      </c>
      <c r="V39" s="88">
        <f t="shared" si="16"/>
        <v>789991</v>
      </c>
      <c r="W39" s="88">
        <f>W36+W37+W38</f>
        <v>397714</v>
      </c>
      <c r="X39" s="88">
        <f>X36+X37+X38</f>
        <v>91544741</v>
      </c>
      <c r="Y39" s="88">
        <f>Y36+Y37+Y38</f>
        <v>0</v>
      </c>
      <c r="Z39" s="88">
        <f>Z36+Z37+Z38</f>
        <v>91544741</v>
      </c>
    </row>
    <row r="40" spans="1:26" x14ac:dyDescent="0.25">
      <c r="A40" s="218" t="s">
        <v>263</v>
      </c>
      <c r="B40" s="218"/>
      <c r="C40" s="218"/>
      <c r="D40" s="218"/>
      <c r="E40" s="218"/>
      <c r="F40" s="218"/>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5415049</v>
      </c>
      <c r="X40" s="87">
        <f>H40+I40+J40+K40-L40+M40+N40+O40+P40+Q40+R40+V40+W40+S40+T40+U40</f>
        <v>5415049</v>
      </c>
      <c r="Y40" s="86">
        <v>0</v>
      </c>
      <c r="Z40" s="87">
        <f t="shared" ref="Z40:Z58" si="17">X40+Y40</f>
        <v>5415049</v>
      </c>
    </row>
    <row r="41" spans="1:26" x14ac:dyDescent="0.25">
      <c r="A41" s="218" t="s">
        <v>264</v>
      </c>
      <c r="B41" s="218"/>
      <c r="C41" s="218"/>
      <c r="D41" s="218"/>
      <c r="E41" s="218"/>
      <c r="F41" s="218"/>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5">
      <c r="A42" s="218" t="s">
        <v>276</v>
      </c>
      <c r="B42" s="218"/>
      <c r="C42" s="218"/>
      <c r="D42" s="218"/>
      <c r="E42" s="218"/>
      <c r="F42" s="218"/>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5">
      <c r="A43" s="218" t="s">
        <v>390</v>
      </c>
      <c r="B43" s="218"/>
      <c r="C43" s="218"/>
      <c r="D43" s="218"/>
      <c r="E43" s="218"/>
      <c r="F43" s="218"/>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5">
      <c r="A44" s="218" t="s">
        <v>266</v>
      </c>
      <c r="B44" s="218"/>
      <c r="C44" s="218"/>
      <c r="D44" s="218"/>
      <c r="E44" s="218"/>
      <c r="F44" s="218"/>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5">
      <c r="A45" s="218" t="s">
        <v>267</v>
      </c>
      <c r="B45" s="218"/>
      <c r="C45" s="218"/>
      <c r="D45" s="218"/>
      <c r="E45" s="218"/>
      <c r="F45" s="218"/>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5">
      <c r="A46" s="218" t="s">
        <v>277</v>
      </c>
      <c r="B46" s="218"/>
      <c r="C46" s="218"/>
      <c r="D46" s="218"/>
      <c r="E46" s="218"/>
      <c r="F46" s="218"/>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5">
      <c r="A47" s="218" t="s">
        <v>269</v>
      </c>
      <c r="B47" s="218"/>
      <c r="C47" s="218"/>
      <c r="D47" s="218"/>
      <c r="E47" s="218"/>
      <c r="F47" s="218"/>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5">
      <c r="A48" s="218" t="s">
        <v>270</v>
      </c>
      <c r="B48" s="218"/>
      <c r="C48" s="218"/>
      <c r="D48" s="218"/>
      <c r="E48" s="218"/>
      <c r="F48" s="218"/>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5">
      <c r="A49" s="218" t="s">
        <v>271</v>
      </c>
      <c r="B49" s="218"/>
      <c r="C49" s="218"/>
      <c r="D49" s="218"/>
      <c r="E49" s="218"/>
      <c r="F49" s="218"/>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5">
      <c r="A50" s="218" t="s">
        <v>391</v>
      </c>
      <c r="B50" s="218"/>
      <c r="C50" s="218"/>
      <c r="D50" s="218"/>
      <c r="E50" s="218"/>
      <c r="F50" s="218"/>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5">
      <c r="A51" s="218" t="s">
        <v>392</v>
      </c>
      <c r="B51" s="218"/>
      <c r="C51" s="218"/>
      <c r="D51" s="218"/>
      <c r="E51" s="218"/>
      <c r="F51" s="218"/>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5">
      <c r="A52" s="218" t="s">
        <v>393</v>
      </c>
      <c r="B52" s="218"/>
      <c r="C52" s="218"/>
      <c r="D52" s="218"/>
      <c r="E52" s="218"/>
      <c r="F52" s="218"/>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5">
      <c r="A53" s="218" t="s">
        <v>272</v>
      </c>
      <c r="B53" s="218"/>
      <c r="C53" s="218"/>
      <c r="D53" s="218"/>
      <c r="E53" s="218"/>
      <c r="F53" s="218"/>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5">
      <c r="A54" s="218" t="s">
        <v>394</v>
      </c>
      <c r="B54" s="218"/>
      <c r="C54" s="218"/>
      <c r="D54" s="218"/>
      <c r="E54" s="218"/>
      <c r="F54" s="218"/>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5">
      <c r="A55" s="218" t="s">
        <v>403</v>
      </c>
      <c r="B55" s="218"/>
      <c r="C55" s="218"/>
      <c r="D55" s="218"/>
      <c r="E55" s="218"/>
      <c r="F55" s="218"/>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5">
      <c r="A56" s="218" t="s">
        <v>395</v>
      </c>
      <c r="B56" s="218"/>
      <c r="C56" s="218"/>
      <c r="D56" s="218"/>
      <c r="E56" s="218"/>
      <c r="F56" s="218"/>
      <c r="G56" s="83">
        <v>48</v>
      </c>
      <c r="H56" s="86">
        <v>0</v>
      </c>
      <c r="I56" s="86">
        <v>-4863</v>
      </c>
      <c r="J56" s="86">
        <v>0</v>
      </c>
      <c r="K56" s="86">
        <v>-46247</v>
      </c>
      <c r="L56" s="86">
        <v>-46247</v>
      </c>
      <c r="M56" s="86">
        <v>0</v>
      </c>
      <c r="N56" s="86">
        <v>-1286948</v>
      </c>
      <c r="O56" s="86">
        <v>0</v>
      </c>
      <c r="P56" s="86">
        <v>0</v>
      </c>
      <c r="Q56" s="86">
        <v>0</v>
      </c>
      <c r="R56" s="86">
        <v>0</v>
      </c>
      <c r="S56" s="86">
        <v>0</v>
      </c>
      <c r="T56" s="86">
        <v>0</v>
      </c>
      <c r="U56" s="86">
        <v>0</v>
      </c>
      <c r="V56" s="86">
        <v>1333195</v>
      </c>
      <c r="W56" s="86">
        <v>0</v>
      </c>
      <c r="X56" s="87">
        <f t="shared" si="18"/>
        <v>41384</v>
      </c>
      <c r="Y56" s="86">
        <v>0</v>
      </c>
      <c r="Z56" s="87">
        <f t="shared" si="17"/>
        <v>41384</v>
      </c>
    </row>
    <row r="57" spans="1:26" x14ac:dyDescent="0.25">
      <c r="A57" s="218" t="s">
        <v>404</v>
      </c>
      <c r="B57" s="218"/>
      <c r="C57" s="218"/>
      <c r="D57" s="218"/>
      <c r="E57" s="218"/>
      <c r="F57" s="218"/>
      <c r="G57" s="83">
        <v>49</v>
      </c>
      <c r="H57" s="86">
        <v>0</v>
      </c>
      <c r="I57" s="86">
        <v>0</v>
      </c>
      <c r="J57" s="86">
        <v>0</v>
      </c>
      <c r="K57" s="86">
        <v>0</v>
      </c>
      <c r="L57" s="86">
        <v>0</v>
      </c>
      <c r="M57" s="86">
        <v>0</v>
      </c>
      <c r="N57" s="86">
        <v>0</v>
      </c>
      <c r="O57" s="86">
        <v>0</v>
      </c>
      <c r="P57" s="86">
        <v>0</v>
      </c>
      <c r="Q57" s="86">
        <v>0</v>
      </c>
      <c r="R57" s="86">
        <v>0</v>
      </c>
      <c r="S57" s="86">
        <v>0</v>
      </c>
      <c r="T57" s="86">
        <v>0</v>
      </c>
      <c r="U57" s="86">
        <v>0</v>
      </c>
      <c r="V57" s="86">
        <v>397714</v>
      </c>
      <c r="W57" s="86">
        <v>-397714</v>
      </c>
      <c r="X57" s="87">
        <f t="shared" si="18"/>
        <v>0</v>
      </c>
      <c r="Y57" s="86">
        <v>0</v>
      </c>
      <c r="Z57" s="87">
        <f t="shared" si="17"/>
        <v>0</v>
      </c>
    </row>
    <row r="58" spans="1:26" x14ac:dyDescent="0.25">
      <c r="A58" s="218" t="s">
        <v>398</v>
      </c>
      <c r="B58" s="218"/>
      <c r="C58" s="218"/>
      <c r="D58" s="218"/>
      <c r="E58" s="218"/>
      <c r="F58" s="218"/>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5">
      <c r="A59" s="219" t="s">
        <v>405</v>
      </c>
      <c r="B59" s="219"/>
      <c r="C59" s="219"/>
      <c r="D59" s="219"/>
      <c r="E59" s="219"/>
      <c r="F59" s="219"/>
      <c r="G59" s="84">
        <v>51</v>
      </c>
      <c r="H59" s="88">
        <f>SUM(H39:H58)</f>
        <v>54594592</v>
      </c>
      <c r="I59" s="88">
        <f t="shared" ref="I59:Z59" si="19">SUM(I39:I58)</f>
        <v>25834540</v>
      </c>
      <c r="J59" s="88">
        <f t="shared" si="19"/>
        <v>813439</v>
      </c>
      <c r="K59" s="88">
        <f t="shared" si="19"/>
        <v>747348</v>
      </c>
      <c r="L59" s="88">
        <f t="shared" si="19"/>
        <v>747348</v>
      </c>
      <c r="M59" s="88">
        <f t="shared" si="19"/>
        <v>0</v>
      </c>
      <c r="N59" s="88">
        <f t="shared" si="19"/>
        <v>7822654</v>
      </c>
      <c r="O59" s="88">
        <f t="shared" si="19"/>
        <v>0</v>
      </c>
      <c r="P59" s="88">
        <f t="shared" si="19"/>
        <v>0</v>
      </c>
      <c r="Q59" s="88">
        <f t="shared" si="19"/>
        <v>0</v>
      </c>
      <c r="R59" s="88">
        <f t="shared" si="19"/>
        <v>0</v>
      </c>
      <c r="S59" s="88">
        <f t="shared" si="19"/>
        <v>0</v>
      </c>
      <c r="T59" s="88">
        <f t="shared" si="19"/>
        <v>0</v>
      </c>
      <c r="U59" s="88">
        <f t="shared" si="19"/>
        <v>0</v>
      </c>
      <c r="V59" s="88">
        <f t="shared" si="19"/>
        <v>2520900</v>
      </c>
      <c r="W59" s="88">
        <f t="shared" si="19"/>
        <v>5415049</v>
      </c>
      <c r="X59" s="88">
        <f>SUM(X39:X58)</f>
        <v>97001174</v>
      </c>
      <c r="Y59" s="88">
        <f t="shared" si="19"/>
        <v>0</v>
      </c>
      <c r="Z59" s="88">
        <f t="shared" si="19"/>
        <v>97001174</v>
      </c>
    </row>
    <row r="60" spans="1:26" x14ac:dyDescent="0.25">
      <c r="A60" s="220" t="s">
        <v>273</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row>
    <row r="61" spans="1:26" ht="31.5" customHeight="1" x14ac:dyDescent="0.25">
      <c r="A61" s="217" t="s">
        <v>406</v>
      </c>
      <c r="B61" s="217"/>
      <c r="C61" s="217"/>
      <c r="D61" s="217"/>
      <c r="E61" s="217"/>
      <c r="F61" s="217"/>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0</v>
      </c>
      <c r="W61" s="88">
        <f t="shared" si="20"/>
        <v>0</v>
      </c>
      <c r="X61" s="88">
        <f>SUM(X41:X49)</f>
        <v>0</v>
      </c>
      <c r="Y61" s="88">
        <f t="shared" si="20"/>
        <v>0</v>
      </c>
      <c r="Z61" s="88">
        <f t="shared" si="20"/>
        <v>0</v>
      </c>
    </row>
    <row r="62" spans="1:26" ht="27.75" customHeight="1" x14ac:dyDescent="0.25">
      <c r="A62" s="217" t="s">
        <v>407</v>
      </c>
      <c r="B62" s="217"/>
      <c r="C62" s="217"/>
      <c r="D62" s="217"/>
      <c r="E62" s="217"/>
      <c r="F62" s="217"/>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0</v>
      </c>
      <c r="W62" s="88">
        <f t="shared" si="22"/>
        <v>5415049</v>
      </c>
      <c r="X62" s="88">
        <f>X40+X61</f>
        <v>5415049</v>
      </c>
      <c r="Y62" s="88">
        <f t="shared" si="22"/>
        <v>0</v>
      </c>
      <c r="Z62" s="88">
        <f t="shared" si="22"/>
        <v>5415049</v>
      </c>
    </row>
    <row r="63" spans="1:26" ht="29.25" customHeight="1" x14ac:dyDescent="0.25">
      <c r="A63" s="217" t="s">
        <v>408</v>
      </c>
      <c r="B63" s="217"/>
      <c r="C63" s="217"/>
      <c r="D63" s="217"/>
      <c r="E63" s="217"/>
      <c r="F63" s="217"/>
      <c r="G63" s="84">
        <v>54</v>
      </c>
      <c r="H63" s="88">
        <f>SUM(H50:H58)</f>
        <v>0</v>
      </c>
      <c r="I63" s="88">
        <f t="shared" ref="I63:Z63" si="24">SUM(I50:I58)</f>
        <v>-4863</v>
      </c>
      <c r="J63" s="88">
        <f t="shared" si="24"/>
        <v>0</v>
      </c>
      <c r="K63" s="88">
        <f t="shared" si="24"/>
        <v>-46247</v>
      </c>
      <c r="L63" s="88">
        <f t="shared" si="24"/>
        <v>-46247</v>
      </c>
      <c r="M63" s="88">
        <f t="shared" si="24"/>
        <v>0</v>
      </c>
      <c r="N63" s="88">
        <f t="shared" si="24"/>
        <v>-1286948</v>
      </c>
      <c r="O63" s="88">
        <f t="shared" si="24"/>
        <v>0</v>
      </c>
      <c r="P63" s="88">
        <f t="shared" si="24"/>
        <v>0</v>
      </c>
      <c r="Q63" s="88">
        <f t="shared" si="24"/>
        <v>0</v>
      </c>
      <c r="R63" s="88">
        <f t="shared" si="24"/>
        <v>0</v>
      </c>
      <c r="S63" s="88">
        <f t="shared" si="24"/>
        <v>0</v>
      </c>
      <c r="T63" s="88">
        <f t="shared" si="24"/>
        <v>0</v>
      </c>
      <c r="U63" s="88">
        <f t="shared" ref="U63" si="25">SUM(U50:U58)</f>
        <v>0</v>
      </c>
      <c r="V63" s="88">
        <f t="shared" si="24"/>
        <v>1730909</v>
      </c>
      <c r="W63" s="88">
        <f t="shared" si="24"/>
        <v>-397714</v>
      </c>
      <c r="X63" s="88">
        <f>SUM(X50:X58)</f>
        <v>41384</v>
      </c>
      <c r="Y63" s="88">
        <f t="shared" si="24"/>
        <v>0</v>
      </c>
      <c r="Z63" s="88">
        <f t="shared" si="24"/>
        <v>41384</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zoomScaleNormal="100" workbookViewId="0">
      <selection sqref="A1:N12"/>
    </sheetView>
  </sheetViews>
  <sheetFormatPr defaultRowHeight="13.2" x14ac:dyDescent="0.25"/>
  <cols>
    <col min="1" max="9" width="8.88671875" style="100"/>
    <col min="10" max="10" width="128.109375" style="100" customWidth="1"/>
    <col min="11" max="16384" width="8.88671875" style="100"/>
  </cols>
  <sheetData>
    <row r="1" spans="1:14" ht="13.2" customHeight="1" x14ac:dyDescent="0.25">
      <c r="A1" s="234" t="s">
        <v>467</v>
      </c>
      <c r="B1" s="234"/>
      <c r="C1" s="234"/>
      <c r="D1" s="234"/>
      <c r="E1" s="234"/>
      <c r="F1" s="234"/>
      <c r="G1" s="234"/>
      <c r="H1" s="234"/>
      <c r="I1" s="234"/>
      <c r="J1" s="234"/>
      <c r="K1" s="234"/>
      <c r="L1" s="234"/>
      <c r="M1" s="234"/>
      <c r="N1" s="234"/>
    </row>
    <row r="2" spans="1:14" x14ac:dyDescent="0.25">
      <c r="A2" s="234"/>
      <c r="B2" s="234"/>
      <c r="C2" s="234"/>
      <c r="D2" s="234"/>
      <c r="E2" s="234"/>
      <c r="F2" s="234"/>
      <c r="G2" s="234"/>
      <c r="H2" s="234"/>
      <c r="I2" s="234"/>
      <c r="J2" s="234"/>
      <c r="K2" s="234"/>
      <c r="L2" s="234"/>
      <c r="M2" s="234"/>
      <c r="N2" s="234"/>
    </row>
    <row r="3" spans="1:14" x14ac:dyDescent="0.25">
      <c r="A3" s="234"/>
      <c r="B3" s="234"/>
      <c r="C3" s="234"/>
      <c r="D3" s="234"/>
      <c r="E3" s="234"/>
      <c r="F3" s="234"/>
      <c r="G3" s="234"/>
      <c r="H3" s="234"/>
      <c r="I3" s="234"/>
      <c r="J3" s="234"/>
      <c r="K3" s="234"/>
      <c r="L3" s="234"/>
      <c r="M3" s="234"/>
      <c r="N3" s="234"/>
    </row>
    <row r="4" spans="1:14" x14ac:dyDescent="0.25">
      <c r="A4" s="234"/>
      <c r="B4" s="234"/>
      <c r="C4" s="234"/>
      <c r="D4" s="234"/>
      <c r="E4" s="234"/>
      <c r="F4" s="234"/>
      <c r="G4" s="234"/>
      <c r="H4" s="234"/>
      <c r="I4" s="234"/>
      <c r="J4" s="234"/>
      <c r="K4" s="234"/>
      <c r="L4" s="234"/>
      <c r="M4" s="234"/>
      <c r="N4" s="234"/>
    </row>
    <row r="5" spans="1:14" x14ac:dyDescent="0.25">
      <c r="A5" s="234"/>
      <c r="B5" s="234"/>
      <c r="C5" s="234"/>
      <c r="D5" s="234"/>
      <c r="E5" s="234"/>
      <c r="F5" s="234"/>
      <c r="G5" s="234"/>
      <c r="H5" s="234"/>
      <c r="I5" s="234"/>
      <c r="J5" s="234"/>
      <c r="K5" s="234"/>
      <c r="L5" s="234"/>
      <c r="M5" s="234"/>
      <c r="N5" s="234"/>
    </row>
    <row r="6" spans="1:14" x14ac:dyDescent="0.25">
      <c r="A6" s="234"/>
      <c r="B6" s="234"/>
      <c r="C6" s="234"/>
      <c r="D6" s="234"/>
      <c r="E6" s="234"/>
      <c r="F6" s="234"/>
      <c r="G6" s="234"/>
      <c r="H6" s="234"/>
      <c r="I6" s="234"/>
      <c r="J6" s="234"/>
      <c r="K6" s="234"/>
      <c r="L6" s="234"/>
      <c r="M6" s="234"/>
      <c r="N6" s="234"/>
    </row>
    <row r="7" spans="1:14" x14ac:dyDescent="0.25">
      <c r="A7" s="234"/>
      <c r="B7" s="234"/>
      <c r="C7" s="234"/>
      <c r="D7" s="234"/>
      <c r="E7" s="234"/>
      <c r="F7" s="234"/>
      <c r="G7" s="234"/>
      <c r="H7" s="234"/>
      <c r="I7" s="234"/>
      <c r="J7" s="234"/>
      <c r="K7" s="234"/>
      <c r="L7" s="234"/>
      <c r="M7" s="234"/>
      <c r="N7" s="234"/>
    </row>
    <row r="8" spans="1:14" x14ac:dyDescent="0.25">
      <c r="A8" s="234"/>
      <c r="B8" s="234"/>
      <c r="C8" s="234"/>
      <c r="D8" s="234"/>
      <c r="E8" s="234"/>
      <c r="F8" s="234"/>
      <c r="G8" s="234"/>
      <c r="H8" s="234"/>
      <c r="I8" s="234"/>
      <c r="J8" s="234"/>
      <c r="K8" s="234"/>
      <c r="L8" s="234"/>
      <c r="M8" s="234"/>
      <c r="N8" s="234"/>
    </row>
    <row r="9" spans="1:14" x14ac:dyDescent="0.25">
      <c r="A9" s="234"/>
      <c r="B9" s="234"/>
      <c r="C9" s="234"/>
      <c r="D9" s="234"/>
      <c r="E9" s="234"/>
      <c r="F9" s="234"/>
      <c r="G9" s="234"/>
      <c r="H9" s="234"/>
      <c r="I9" s="234"/>
      <c r="J9" s="234"/>
      <c r="K9" s="234"/>
      <c r="L9" s="234"/>
      <c r="M9" s="234"/>
      <c r="N9" s="234"/>
    </row>
    <row r="10" spans="1:14" x14ac:dyDescent="0.25">
      <c r="A10" s="234"/>
      <c r="B10" s="234"/>
      <c r="C10" s="234"/>
      <c r="D10" s="234"/>
      <c r="E10" s="234"/>
      <c r="F10" s="234"/>
      <c r="G10" s="234"/>
      <c r="H10" s="234"/>
      <c r="I10" s="234"/>
      <c r="J10" s="234"/>
      <c r="K10" s="234"/>
      <c r="L10" s="234"/>
      <c r="M10" s="234"/>
      <c r="N10" s="234"/>
    </row>
    <row r="11" spans="1:14" x14ac:dyDescent="0.25">
      <c r="A11" s="234"/>
      <c r="B11" s="234"/>
      <c r="C11" s="234"/>
      <c r="D11" s="234"/>
      <c r="E11" s="234"/>
      <c r="F11" s="234"/>
      <c r="G11" s="234"/>
      <c r="H11" s="234"/>
      <c r="I11" s="234"/>
      <c r="J11" s="234"/>
      <c r="K11" s="234"/>
      <c r="L11" s="234"/>
      <c r="M11" s="234"/>
      <c r="N11" s="234"/>
    </row>
    <row r="12" spans="1:14" x14ac:dyDescent="0.25">
      <c r="A12" s="234"/>
      <c r="B12" s="234"/>
      <c r="C12" s="234"/>
      <c r="D12" s="234"/>
      <c r="E12" s="234"/>
      <c r="F12" s="234"/>
      <c r="G12" s="234"/>
      <c r="H12" s="234"/>
      <c r="I12" s="234"/>
      <c r="J12" s="234"/>
      <c r="K12" s="234"/>
      <c r="L12" s="234"/>
      <c r="M12" s="234"/>
      <c r="N12" s="234"/>
    </row>
    <row r="13" spans="1:14" x14ac:dyDescent="0.25">
      <c r="A13" s="236" t="s">
        <v>468</v>
      </c>
      <c r="B13" s="236"/>
      <c r="C13" s="236"/>
      <c r="D13" s="236"/>
      <c r="E13" s="236"/>
      <c r="F13" s="236"/>
      <c r="G13" s="236"/>
      <c r="H13" s="236"/>
      <c r="I13" s="236"/>
      <c r="J13" s="236"/>
      <c r="K13" s="236"/>
      <c r="L13" s="236"/>
      <c r="M13" s="236"/>
      <c r="N13" s="236"/>
    </row>
    <row r="14" spans="1:14" ht="13.2" customHeight="1" x14ac:dyDescent="0.25">
      <c r="A14" s="235" t="s">
        <v>469</v>
      </c>
      <c r="B14" s="235"/>
      <c r="C14" s="235"/>
      <c r="D14" s="235"/>
      <c r="E14" s="235"/>
      <c r="F14" s="235"/>
      <c r="G14" s="235"/>
      <c r="H14" s="235"/>
      <c r="I14" s="235"/>
      <c r="J14" s="235"/>
      <c r="K14" s="235"/>
      <c r="L14" s="235"/>
      <c r="M14" s="235"/>
      <c r="N14" s="235"/>
    </row>
    <row r="15" spans="1:14" x14ac:dyDescent="0.25">
      <c r="A15" s="235"/>
      <c r="B15" s="235"/>
      <c r="C15" s="235"/>
      <c r="D15" s="235"/>
      <c r="E15" s="235"/>
      <c r="F15" s="235"/>
      <c r="G15" s="235"/>
      <c r="H15" s="235"/>
      <c r="I15" s="235"/>
      <c r="J15" s="235"/>
      <c r="K15" s="235"/>
      <c r="L15" s="235"/>
      <c r="M15" s="235"/>
      <c r="N15" s="235"/>
    </row>
    <row r="16" spans="1:14" x14ac:dyDescent="0.25">
      <c r="A16" s="235"/>
      <c r="B16" s="235"/>
      <c r="C16" s="235"/>
      <c r="D16" s="235"/>
      <c r="E16" s="235"/>
      <c r="F16" s="235"/>
      <c r="G16" s="235"/>
      <c r="H16" s="235"/>
      <c r="I16" s="235"/>
      <c r="J16" s="235"/>
      <c r="K16" s="235"/>
      <c r="L16" s="235"/>
      <c r="M16" s="235"/>
      <c r="N16" s="235"/>
    </row>
    <row r="17" spans="1:14" ht="13.2" customHeight="1" x14ac:dyDescent="0.25">
      <c r="A17" s="233" t="s">
        <v>470</v>
      </c>
      <c r="B17" s="233"/>
      <c r="C17" s="233"/>
      <c r="D17" s="233"/>
      <c r="E17" s="233"/>
      <c r="F17" s="233"/>
      <c r="G17" s="233"/>
      <c r="H17" s="233"/>
      <c r="I17" s="233"/>
      <c r="J17" s="233"/>
      <c r="K17" s="233"/>
      <c r="L17" s="233"/>
      <c r="M17" s="233"/>
      <c r="N17" s="233"/>
    </row>
    <row r="18" spans="1:14" x14ac:dyDescent="0.25">
      <c r="A18" s="233"/>
      <c r="B18" s="233"/>
      <c r="C18" s="233"/>
      <c r="D18" s="233"/>
      <c r="E18" s="233"/>
      <c r="F18" s="233"/>
      <c r="G18" s="233"/>
      <c r="H18" s="233"/>
      <c r="I18" s="233"/>
      <c r="J18" s="233"/>
      <c r="K18" s="233"/>
      <c r="L18" s="233"/>
      <c r="M18" s="233"/>
      <c r="N18" s="233"/>
    </row>
    <row r="19" spans="1:14" x14ac:dyDescent="0.25">
      <c r="A19" s="233"/>
      <c r="B19" s="233"/>
      <c r="C19" s="233"/>
      <c r="D19" s="233"/>
      <c r="E19" s="233"/>
      <c r="F19" s="233"/>
      <c r="G19" s="233"/>
      <c r="H19" s="233"/>
      <c r="I19" s="233"/>
      <c r="J19" s="233"/>
      <c r="K19" s="233"/>
      <c r="L19" s="233"/>
      <c r="M19" s="233"/>
      <c r="N19" s="233"/>
    </row>
    <row r="20" spans="1:14" ht="13.2" customHeight="1" x14ac:dyDescent="0.25">
      <c r="A20" s="233" t="s">
        <v>471</v>
      </c>
      <c r="B20" s="233"/>
      <c r="C20" s="233"/>
      <c r="D20" s="233"/>
      <c r="E20" s="233"/>
      <c r="F20" s="233"/>
      <c r="G20" s="233"/>
      <c r="H20" s="233"/>
      <c r="I20" s="233"/>
      <c r="J20" s="233"/>
      <c r="K20" s="233"/>
      <c r="L20" s="233"/>
      <c r="M20" s="233"/>
      <c r="N20" s="233"/>
    </row>
    <row r="21" spans="1:14" x14ac:dyDescent="0.25">
      <c r="A21" s="233"/>
      <c r="B21" s="233"/>
      <c r="C21" s="233"/>
      <c r="D21" s="233"/>
      <c r="E21" s="233"/>
      <c r="F21" s="233"/>
      <c r="G21" s="233"/>
      <c r="H21" s="233"/>
      <c r="I21" s="233"/>
      <c r="J21" s="233"/>
      <c r="K21" s="233"/>
      <c r="L21" s="233"/>
      <c r="M21" s="233"/>
      <c r="N21" s="233"/>
    </row>
    <row r="22" spans="1:14" x14ac:dyDescent="0.25">
      <c r="A22" s="233"/>
      <c r="B22" s="233"/>
      <c r="C22" s="233"/>
      <c r="D22" s="233"/>
      <c r="E22" s="233"/>
      <c r="F22" s="233"/>
      <c r="G22" s="233"/>
      <c r="H22" s="233"/>
      <c r="I22" s="233"/>
      <c r="J22" s="233"/>
      <c r="K22" s="233"/>
      <c r="L22" s="233"/>
      <c r="M22" s="233"/>
      <c r="N22" s="233"/>
    </row>
    <row r="23" spans="1:14" ht="13.2" customHeight="1" x14ac:dyDescent="0.25">
      <c r="A23" s="233" t="s">
        <v>472</v>
      </c>
      <c r="B23" s="233"/>
      <c r="C23" s="233"/>
      <c r="D23" s="233"/>
      <c r="E23" s="233"/>
      <c r="F23" s="233"/>
      <c r="G23" s="233"/>
      <c r="H23" s="233"/>
      <c r="I23" s="233"/>
      <c r="J23" s="233"/>
      <c r="K23" s="233"/>
      <c r="L23" s="233"/>
      <c r="M23" s="233"/>
      <c r="N23" s="233"/>
    </row>
    <row r="24" spans="1:14" x14ac:dyDescent="0.25">
      <c r="A24" s="233"/>
      <c r="B24" s="233"/>
      <c r="C24" s="233"/>
      <c r="D24" s="233"/>
      <c r="E24" s="233"/>
      <c r="F24" s="233"/>
      <c r="G24" s="233"/>
      <c r="H24" s="233"/>
      <c r="I24" s="233"/>
      <c r="J24" s="233"/>
      <c r="K24" s="233"/>
      <c r="L24" s="233"/>
      <c r="M24" s="233"/>
      <c r="N24" s="233"/>
    </row>
    <row r="25" spans="1:14" x14ac:dyDescent="0.25">
      <c r="A25" s="233"/>
      <c r="B25" s="233"/>
      <c r="C25" s="233"/>
      <c r="D25" s="233"/>
      <c r="E25" s="233"/>
      <c r="F25" s="233"/>
      <c r="G25" s="233"/>
      <c r="H25" s="233"/>
      <c r="I25" s="233"/>
      <c r="J25" s="233"/>
      <c r="K25" s="233"/>
      <c r="L25" s="233"/>
      <c r="M25" s="233"/>
      <c r="N25" s="233"/>
    </row>
    <row r="26" spans="1:14" ht="13.2" customHeight="1" x14ac:dyDescent="0.25">
      <c r="A26" s="233" t="s">
        <v>473</v>
      </c>
      <c r="B26" s="233"/>
      <c r="C26" s="233"/>
      <c r="D26" s="233"/>
      <c r="E26" s="233"/>
      <c r="F26" s="233"/>
      <c r="G26" s="233"/>
      <c r="H26" s="233"/>
      <c r="I26" s="233"/>
      <c r="J26" s="233"/>
      <c r="K26" s="233"/>
      <c r="L26" s="233"/>
      <c r="M26" s="233"/>
      <c r="N26" s="233"/>
    </row>
    <row r="27" spans="1:14" x14ac:dyDescent="0.25">
      <c r="A27" s="233"/>
      <c r="B27" s="233"/>
      <c r="C27" s="233"/>
      <c r="D27" s="233"/>
      <c r="E27" s="233"/>
      <c r="F27" s="233"/>
      <c r="G27" s="233"/>
      <c r="H27" s="233"/>
      <c r="I27" s="233"/>
      <c r="J27" s="233"/>
      <c r="K27" s="233"/>
      <c r="L27" s="233"/>
      <c r="M27" s="233"/>
      <c r="N27" s="233"/>
    </row>
    <row r="28" spans="1:14" x14ac:dyDescent="0.25">
      <c r="A28" s="233"/>
      <c r="B28" s="233"/>
      <c r="C28" s="233"/>
      <c r="D28" s="233"/>
      <c r="E28" s="233"/>
      <c r="F28" s="233"/>
      <c r="G28" s="233"/>
      <c r="H28" s="233"/>
      <c r="I28" s="233"/>
      <c r="J28" s="233"/>
      <c r="K28" s="233"/>
      <c r="L28" s="233"/>
      <c r="M28" s="233"/>
      <c r="N28" s="233"/>
    </row>
    <row r="29" spans="1:14" ht="13.2" customHeight="1" x14ac:dyDescent="0.25">
      <c r="A29" s="233" t="s">
        <v>474</v>
      </c>
      <c r="B29" s="233"/>
      <c r="C29" s="233"/>
      <c r="D29" s="233"/>
      <c r="E29" s="233"/>
      <c r="F29" s="233"/>
      <c r="G29" s="233"/>
      <c r="H29" s="233"/>
      <c r="I29" s="233"/>
      <c r="J29" s="233"/>
      <c r="K29" s="233"/>
      <c r="L29" s="233"/>
      <c r="M29" s="233"/>
      <c r="N29" s="233"/>
    </row>
    <row r="30" spans="1:14" x14ac:dyDescent="0.25">
      <c r="A30" s="233"/>
      <c r="B30" s="233"/>
      <c r="C30" s="233"/>
      <c r="D30" s="233"/>
      <c r="E30" s="233"/>
      <c r="F30" s="233"/>
      <c r="G30" s="233"/>
      <c r="H30" s="233"/>
      <c r="I30" s="233"/>
      <c r="J30" s="233"/>
      <c r="K30" s="233"/>
      <c r="L30" s="233"/>
      <c r="M30" s="233"/>
      <c r="N30" s="233"/>
    </row>
    <row r="31" spans="1:14" x14ac:dyDescent="0.25">
      <c r="A31" s="233"/>
      <c r="B31" s="233"/>
      <c r="C31" s="233"/>
      <c r="D31" s="233"/>
      <c r="E31" s="233"/>
      <c r="F31" s="233"/>
      <c r="G31" s="233"/>
      <c r="H31" s="233"/>
      <c r="I31" s="233"/>
      <c r="J31" s="233"/>
      <c r="K31" s="233"/>
      <c r="L31" s="233"/>
      <c r="M31" s="233"/>
      <c r="N31" s="233"/>
    </row>
    <row r="32" spans="1:14" ht="13.2" customHeight="1" x14ac:dyDescent="0.25">
      <c r="A32" s="233" t="s">
        <v>475</v>
      </c>
      <c r="B32" s="233"/>
      <c r="C32" s="233"/>
      <c r="D32" s="233"/>
      <c r="E32" s="233"/>
      <c r="F32" s="233"/>
      <c r="G32" s="233"/>
      <c r="H32" s="233"/>
      <c r="I32" s="233"/>
      <c r="J32" s="233"/>
      <c r="K32" s="233"/>
      <c r="L32" s="233"/>
      <c r="M32" s="233"/>
      <c r="N32" s="233"/>
    </row>
    <row r="33" spans="1:14" x14ac:dyDescent="0.25">
      <c r="A33" s="233"/>
      <c r="B33" s="233"/>
      <c r="C33" s="233"/>
      <c r="D33" s="233"/>
      <c r="E33" s="233"/>
      <c r="F33" s="233"/>
      <c r="G33" s="233"/>
      <c r="H33" s="233"/>
      <c r="I33" s="233"/>
      <c r="J33" s="233"/>
      <c r="K33" s="233"/>
      <c r="L33" s="233"/>
      <c r="M33" s="233"/>
      <c r="N33" s="233"/>
    </row>
    <row r="34" spans="1:14" x14ac:dyDescent="0.25">
      <c r="A34" s="233"/>
      <c r="B34" s="233"/>
      <c r="C34" s="233"/>
      <c r="D34" s="233"/>
      <c r="E34" s="233"/>
      <c r="F34" s="233"/>
      <c r="G34" s="233"/>
      <c r="H34" s="233"/>
      <c r="I34" s="233"/>
      <c r="J34" s="233"/>
      <c r="K34" s="233"/>
      <c r="L34" s="233"/>
      <c r="M34" s="233"/>
      <c r="N34" s="233"/>
    </row>
    <row r="35" spans="1:14" ht="13.2" customHeight="1" x14ac:dyDescent="0.25">
      <c r="A35" s="233" t="s">
        <v>476</v>
      </c>
      <c r="B35" s="233"/>
      <c r="C35" s="233"/>
      <c r="D35" s="233"/>
      <c r="E35" s="233"/>
      <c r="F35" s="233"/>
      <c r="G35" s="233"/>
      <c r="H35" s="233"/>
      <c r="I35" s="233"/>
      <c r="J35" s="233"/>
      <c r="K35" s="233"/>
      <c r="L35" s="233"/>
      <c r="M35" s="233"/>
      <c r="N35" s="233"/>
    </row>
    <row r="36" spans="1:14" x14ac:dyDescent="0.25">
      <c r="A36" s="233"/>
      <c r="B36" s="233"/>
      <c r="C36" s="233"/>
      <c r="D36" s="233"/>
      <c r="E36" s="233"/>
      <c r="F36" s="233"/>
      <c r="G36" s="233"/>
      <c r="H36" s="233"/>
      <c r="I36" s="233"/>
      <c r="J36" s="233"/>
      <c r="K36" s="233"/>
      <c r="L36" s="233"/>
      <c r="M36" s="233"/>
      <c r="N36" s="233"/>
    </row>
    <row r="37" spans="1:14" x14ac:dyDescent="0.25">
      <c r="A37" s="233"/>
      <c r="B37" s="233"/>
      <c r="C37" s="233"/>
      <c r="D37" s="233"/>
      <c r="E37" s="233"/>
      <c r="F37" s="233"/>
      <c r="G37" s="233"/>
      <c r="H37" s="233"/>
      <c r="I37" s="233"/>
      <c r="J37" s="233"/>
      <c r="K37" s="233"/>
      <c r="L37" s="233"/>
      <c r="M37" s="233"/>
      <c r="N37" s="233"/>
    </row>
    <row r="38" spans="1:14" ht="13.2" customHeight="1" x14ac:dyDescent="0.25">
      <c r="A38" s="233" t="s">
        <v>477</v>
      </c>
      <c r="B38" s="233"/>
      <c r="C38" s="233"/>
      <c r="D38" s="233"/>
      <c r="E38" s="233"/>
      <c r="F38" s="233"/>
      <c r="G38" s="233"/>
      <c r="H38" s="233"/>
      <c r="I38" s="233"/>
      <c r="J38" s="233"/>
      <c r="K38" s="233"/>
      <c r="L38" s="233"/>
      <c r="M38" s="233"/>
      <c r="N38" s="233"/>
    </row>
    <row r="39" spans="1:14" x14ac:dyDescent="0.25">
      <c r="A39" s="233"/>
      <c r="B39" s="233"/>
      <c r="C39" s="233"/>
      <c r="D39" s="233"/>
      <c r="E39" s="233"/>
      <c r="F39" s="233"/>
      <c r="G39" s="233"/>
      <c r="H39" s="233"/>
      <c r="I39" s="233"/>
      <c r="J39" s="233"/>
      <c r="K39" s="233"/>
      <c r="L39" s="233"/>
      <c r="M39" s="233"/>
      <c r="N39" s="233"/>
    </row>
    <row r="40" spans="1:14" x14ac:dyDescent="0.25">
      <c r="A40" s="233"/>
      <c r="B40" s="233"/>
      <c r="C40" s="233"/>
      <c r="D40" s="233"/>
      <c r="E40" s="233"/>
      <c r="F40" s="233"/>
      <c r="G40" s="233"/>
      <c r="H40" s="233"/>
      <c r="I40" s="233"/>
      <c r="J40" s="233"/>
      <c r="K40" s="233"/>
      <c r="L40" s="233"/>
      <c r="M40" s="233"/>
      <c r="N40" s="233"/>
    </row>
    <row r="41" spans="1:14" ht="13.2" customHeight="1" x14ac:dyDescent="0.25">
      <c r="A41" s="233" t="s">
        <v>478</v>
      </c>
      <c r="B41" s="233"/>
      <c r="C41" s="233"/>
      <c r="D41" s="233"/>
      <c r="E41" s="233"/>
      <c r="F41" s="233"/>
      <c r="G41" s="233"/>
      <c r="H41" s="233"/>
      <c r="I41" s="233"/>
      <c r="J41" s="233"/>
      <c r="K41" s="233"/>
      <c r="L41" s="233"/>
      <c r="M41" s="233"/>
      <c r="N41" s="233"/>
    </row>
    <row r="42" spans="1:14" x14ac:dyDescent="0.25">
      <c r="A42" s="233"/>
      <c r="B42" s="233"/>
      <c r="C42" s="233"/>
      <c r="D42" s="233"/>
      <c r="E42" s="233"/>
      <c r="F42" s="233"/>
      <c r="G42" s="233"/>
      <c r="H42" s="233"/>
      <c r="I42" s="233"/>
      <c r="J42" s="233"/>
      <c r="K42" s="233"/>
      <c r="L42" s="233"/>
      <c r="M42" s="233"/>
      <c r="N42" s="233"/>
    </row>
    <row r="43" spans="1:14" x14ac:dyDescent="0.25">
      <c r="A43" s="233"/>
      <c r="B43" s="233"/>
      <c r="C43" s="233"/>
      <c r="D43" s="233"/>
      <c r="E43" s="233"/>
      <c r="F43" s="233"/>
      <c r="G43" s="233"/>
      <c r="H43" s="233"/>
      <c r="I43" s="233"/>
      <c r="J43" s="233"/>
      <c r="K43" s="233"/>
      <c r="L43" s="233"/>
      <c r="M43" s="233"/>
      <c r="N43" s="233"/>
    </row>
    <row r="44" spans="1:14" ht="14.4" customHeight="1" x14ac:dyDescent="0.25">
      <c r="A44" s="236" t="s">
        <v>479</v>
      </c>
      <c r="B44" s="236"/>
      <c r="C44" s="236"/>
      <c r="D44" s="236"/>
      <c r="E44" s="236"/>
      <c r="F44" s="236"/>
      <c r="G44" s="236"/>
      <c r="H44" s="236"/>
      <c r="I44" s="236"/>
      <c r="J44" s="236"/>
      <c r="K44" s="236"/>
      <c r="L44" s="236"/>
      <c r="M44" s="236"/>
      <c r="N44" s="236"/>
    </row>
    <row r="45" spans="1:14" ht="13.2" customHeight="1" x14ac:dyDescent="0.25">
      <c r="A45" s="233" t="s">
        <v>480</v>
      </c>
      <c r="B45" s="233"/>
      <c r="C45" s="233"/>
      <c r="D45" s="233"/>
      <c r="E45" s="233"/>
      <c r="F45" s="233"/>
      <c r="G45" s="233"/>
      <c r="H45" s="233"/>
      <c r="I45" s="233"/>
      <c r="J45" s="233"/>
      <c r="K45" s="233"/>
      <c r="L45" s="233"/>
      <c r="M45" s="233"/>
      <c r="N45" s="233"/>
    </row>
    <row r="46" spans="1:14" x14ac:dyDescent="0.25">
      <c r="A46" s="233"/>
      <c r="B46" s="233"/>
      <c r="C46" s="233"/>
      <c r="D46" s="233"/>
      <c r="E46" s="233"/>
      <c r="F46" s="233"/>
      <c r="G46" s="233"/>
      <c r="H46" s="233"/>
      <c r="I46" s="233"/>
      <c r="J46" s="233"/>
      <c r="K46" s="233"/>
      <c r="L46" s="233"/>
      <c r="M46" s="233"/>
      <c r="N46" s="233"/>
    </row>
    <row r="47" spans="1:14" x14ac:dyDescent="0.25">
      <c r="A47" s="233"/>
      <c r="B47" s="233"/>
      <c r="C47" s="233"/>
      <c r="D47" s="233"/>
      <c r="E47" s="233"/>
      <c r="F47" s="233"/>
      <c r="G47" s="233"/>
      <c r="H47" s="233"/>
      <c r="I47" s="233"/>
      <c r="J47" s="233"/>
      <c r="K47" s="233"/>
      <c r="L47" s="233"/>
      <c r="M47" s="233"/>
      <c r="N47" s="233"/>
    </row>
    <row r="48" spans="1:14" ht="13.2" customHeight="1" x14ac:dyDescent="0.25">
      <c r="A48" s="233" t="s">
        <v>481</v>
      </c>
      <c r="B48" s="233"/>
      <c r="C48" s="233"/>
      <c r="D48" s="233"/>
      <c r="E48" s="233"/>
      <c r="F48" s="233"/>
      <c r="G48" s="233"/>
      <c r="H48" s="233"/>
      <c r="I48" s="233"/>
      <c r="J48" s="233"/>
      <c r="K48" s="233"/>
      <c r="L48" s="233"/>
      <c r="M48" s="233"/>
      <c r="N48" s="233"/>
    </row>
    <row r="49" spans="1:14" x14ac:dyDescent="0.25">
      <c r="A49" s="233"/>
      <c r="B49" s="233"/>
      <c r="C49" s="233"/>
      <c r="D49" s="233"/>
      <c r="E49" s="233"/>
      <c r="F49" s="233"/>
      <c r="G49" s="233"/>
      <c r="H49" s="233"/>
      <c r="I49" s="233"/>
      <c r="J49" s="233"/>
      <c r="K49" s="233"/>
      <c r="L49" s="233"/>
      <c r="M49" s="233"/>
      <c r="N49" s="233"/>
    </row>
    <row r="50" spans="1:14" x14ac:dyDescent="0.25">
      <c r="A50" s="233"/>
      <c r="B50" s="233"/>
      <c r="C50" s="233"/>
      <c r="D50" s="233"/>
      <c r="E50" s="233"/>
      <c r="F50" s="233"/>
      <c r="G50" s="233"/>
      <c r="H50" s="233"/>
      <c r="I50" s="233"/>
      <c r="J50" s="233"/>
      <c r="K50" s="233"/>
      <c r="L50" s="233"/>
      <c r="M50" s="233"/>
      <c r="N50" s="233"/>
    </row>
    <row r="51" spans="1:14" ht="13.2" customHeight="1" x14ac:dyDescent="0.25">
      <c r="A51" s="233" t="s">
        <v>482</v>
      </c>
      <c r="B51" s="233"/>
      <c r="C51" s="233"/>
      <c r="D51" s="233"/>
      <c r="E51" s="233"/>
      <c r="F51" s="233"/>
      <c r="G51" s="233"/>
      <c r="H51" s="233"/>
      <c r="I51" s="233"/>
      <c r="J51" s="233"/>
      <c r="K51" s="233"/>
      <c r="L51" s="233"/>
      <c r="M51" s="233"/>
      <c r="N51" s="233"/>
    </row>
    <row r="52" spans="1:14" x14ac:dyDescent="0.25">
      <c r="A52" s="233"/>
      <c r="B52" s="233"/>
      <c r="C52" s="233"/>
      <c r="D52" s="233"/>
      <c r="E52" s="233"/>
      <c r="F52" s="233"/>
      <c r="G52" s="233"/>
      <c r="H52" s="233"/>
      <c r="I52" s="233"/>
      <c r="J52" s="233"/>
      <c r="K52" s="233"/>
      <c r="L52" s="233"/>
      <c r="M52" s="233"/>
      <c r="N52" s="233"/>
    </row>
    <row r="53" spans="1:14" x14ac:dyDescent="0.25">
      <c r="A53" s="233"/>
      <c r="B53" s="233"/>
      <c r="C53" s="233"/>
      <c r="D53" s="233"/>
      <c r="E53" s="233"/>
      <c r="F53" s="233"/>
      <c r="G53" s="233"/>
      <c r="H53" s="233"/>
      <c r="I53" s="233"/>
      <c r="J53" s="233"/>
      <c r="K53" s="233"/>
      <c r="L53" s="233"/>
      <c r="M53" s="233"/>
      <c r="N53" s="233"/>
    </row>
    <row r="54" spans="1:14" ht="13.2" customHeight="1" x14ac:dyDescent="0.25">
      <c r="A54" s="233" t="s">
        <v>483</v>
      </c>
      <c r="B54" s="233"/>
      <c r="C54" s="233"/>
      <c r="D54" s="233"/>
      <c r="E54" s="233"/>
      <c r="F54" s="233"/>
      <c r="G54" s="233"/>
      <c r="H54" s="233"/>
      <c r="I54" s="233"/>
      <c r="J54" s="233"/>
      <c r="K54" s="233"/>
      <c r="L54" s="233"/>
      <c r="M54" s="233"/>
      <c r="N54" s="233"/>
    </row>
    <row r="55" spans="1:14" x14ac:dyDescent="0.25">
      <c r="A55" s="233"/>
      <c r="B55" s="233"/>
      <c r="C55" s="233"/>
      <c r="D55" s="233"/>
      <c r="E55" s="233"/>
      <c r="F55" s="233"/>
      <c r="G55" s="233"/>
      <c r="H55" s="233"/>
      <c r="I55" s="233"/>
      <c r="J55" s="233"/>
      <c r="K55" s="233"/>
      <c r="L55" s="233"/>
      <c r="M55" s="233"/>
      <c r="N55" s="233"/>
    </row>
    <row r="56" spans="1:14" x14ac:dyDescent="0.25">
      <c r="A56" s="233"/>
      <c r="B56" s="233"/>
      <c r="C56" s="233"/>
      <c r="D56" s="233"/>
      <c r="E56" s="233"/>
      <c r="F56" s="233"/>
      <c r="G56" s="233"/>
      <c r="H56" s="233"/>
      <c r="I56" s="233"/>
      <c r="J56" s="233"/>
      <c r="K56" s="233"/>
      <c r="L56" s="233"/>
      <c r="M56" s="233"/>
      <c r="N56" s="233"/>
    </row>
    <row r="57" spans="1:14" ht="13.2" customHeight="1" x14ac:dyDescent="0.25">
      <c r="A57" s="233" t="s">
        <v>484</v>
      </c>
      <c r="B57" s="233"/>
      <c r="C57" s="233"/>
      <c r="D57" s="233"/>
      <c r="E57" s="233"/>
      <c r="F57" s="233"/>
      <c r="G57" s="233"/>
      <c r="H57" s="233"/>
      <c r="I57" s="233"/>
      <c r="J57" s="233"/>
      <c r="K57" s="233"/>
      <c r="L57" s="233"/>
      <c r="M57" s="233"/>
      <c r="N57" s="233"/>
    </row>
    <row r="58" spans="1:14" x14ac:dyDescent="0.25">
      <c r="A58" s="233"/>
      <c r="B58" s="233"/>
      <c r="C58" s="233"/>
      <c r="D58" s="233"/>
      <c r="E58" s="233"/>
      <c r="F58" s="233"/>
      <c r="G58" s="233"/>
      <c r="H58" s="233"/>
      <c r="I58" s="233"/>
      <c r="J58" s="233"/>
      <c r="K58" s="233"/>
      <c r="L58" s="233"/>
      <c r="M58" s="233"/>
      <c r="N58" s="233"/>
    </row>
    <row r="59" spans="1:14" x14ac:dyDescent="0.25">
      <c r="A59" s="233"/>
      <c r="B59" s="233"/>
      <c r="C59" s="233"/>
      <c r="D59" s="233"/>
      <c r="E59" s="233"/>
      <c r="F59" s="233"/>
      <c r="G59" s="233"/>
      <c r="H59" s="233"/>
      <c r="I59" s="233"/>
      <c r="J59" s="233"/>
      <c r="K59" s="233"/>
      <c r="L59" s="233"/>
      <c r="M59" s="233"/>
      <c r="N59" s="233"/>
    </row>
    <row r="60" spans="1:14" ht="13.2" customHeight="1" x14ac:dyDescent="0.25">
      <c r="A60" s="233" t="s">
        <v>485</v>
      </c>
      <c r="B60" s="233"/>
      <c r="C60" s="233"/>
      <c r="D60" s="233"/>
      <c r="E60" s="233"/>
      <c r="F60" s="233"/>
      <c r="G60" s="233"/>
      <c r="H60" s="233"/>
      <c r="I60" s="233"/>
      <c r="J60" s="233"/>
      <c r="K60" s="233"/>
      <c r="L60" s="233"/>
      <c r="M60" s="233"/>
      <c r="N60" s="233"/>
    </row>
    <row r="61" spans="1:14" x14ac:dyDescent="0.25">
      <c r="A61" s="233"/>
      <c r="B61" s="233"/>
      <c r="C61" s="233"/>
      <c r="D61" s="233"/>
      <c r="E61" s="233"/>
      <c r="F61" s="233"/>
      <c r="G61" s="233"/>
      <c r="H61" s="233"/>
      <c r="I61" s="233"/>
      <c r="J61" s="233"/>
      <c r="K61" s="233"/>
      <c r="L61" s="233"/>
      <c r="M61" s="233"/>
      <c r="N61" s="233"/>
    </row>
    <row r="62" spans="1:14" x14ac:dyDescent="0.25">
      <c r="A62" s="233"/>
      <c r="B62" s="233"/>
      <c r="C62" s="233"/>
      <c r="D62" s="233"/>
      <c r="E62" s="233"/>
      <c r="F62" s="233"/>
      <c r="G62" s="233"/>
      <c r="H62" s="233"/>
      <c r="I62" s="233"/>
      <c r="J62" s="233"/>
      <c r="K62" s="233"/>
      <c r="L62" s="233"/>
      <c r="M62" s="233"/>
      <c r="N62" s="233"/>
    </row>
    <row r="63" spans="1:14" ht="30" customHeight="1" x14ac:dyDescent="0.25">
      <c r="A63" s="233" t="s">
        <v>486</v>
      </c>
      <c r="B63" s="233"/>
      <c r="C63" s="233"/>
      <c r="D63" s="233"/>
      <c r="E63" s="233"/>
      <c r="F63" s="233"/>
      <c r="G63" s="233"/>
      <c r="H63" s="233"/>
      <c r="I63" s="233"/>
      <c r="J63" s="233"/>
      <c r="K63" s="233"/>
      <c r="L63" s="233"/>
      <c r="M63" s="233"/>
      <c r="N63" s="233"/>
    </row>
    <row r="64" spans="1:14" x14ac:dyDescent="0.25">
      <c r="A64" s="233"/>
      <c r="B64" s="233"/>
      <c r="C64" s="233"/>
      <c r="D64" s="233"/>
      <c r="E64" s="233"/>
      <c r="F64" s="233"/>
      <c r="G64" s="233"/>
      <c r="H64" s="233"/>
      <c r="I64" s="233"/>
      <c r="J64" s="233"/>
      <c r="K64" s="233"/>
      <c r="L64" s="233"/>
      <c r="M64" s="233"/>
      <c r="N64" s="233"/>
    </row>
    <row r="65" spans="1:14" x14ac:dyDescent="0.25">
      <c r="A65" s="233"/>
      <c r="B65" s="233"/>
      <c r="C65" s="233"/>
      <c r="D65" s="233"/>
      <c r="E65" s="233"/>
      <c r="F65" s="233"/>
      <c r="G65" s="233"/>
      <c r="H65" s="233"/>
      <c r="I65" s="233"/>
      <c r="J65" s="233"/>
      <c r="K65" s="233"/>
      <c r="L65" s="233"/>
      <c r="M65" s="233"/>
      <c r="N65" s="233"/>
    </row>
  </sheetData>
  <mergeCells count="20">
    <mergeCell ref="A35:N37"/>
    <mergeCell ref="A54:N56"/>
    <mergeCell ref="A57:N59"/>
    <mergeCell ref="A60:N62"/>
    <mergeCell ref="A63:N65"/>
    <mergeCell ref="A1:N12"/>
    <mergeCell ref="A38:N40"/>
    <mergeCell ref="A17:N19"/>
    <mergeCell ref="A20:N22"/>
    <mergeCell ref="A23:N25"/>
    <mergeCell ref="A14:N16"/>
    <mergeCell ref="A13:N13"/>
    <mergeCell ref="A44:N44"/>
    <mergeCell ref="A41:N43"/>
    <mergeCell ref="A45:N47"/>
    <mergeCell ref="A48:N50"/>
    <mergeCell ref="A51:N53"/>
    <mergeCell ref="A26:N28"/>
    <mergeCell ref="A29:N31"/>
    <mergeCell ref="A32:N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2018-04-25T06:49:36Z</cp:lastPrinted>
  <dcterms:created xsi:type="dcterms:W3CDTF">2008-10-17T11:51:54Z</dcterms:created>
  <dcterms:modified xsi:type="dcterms:W3CDTF">2026-04-22T13:55:32Z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