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W:\Kontroling\03 Izvještaji eksterni\43 Objava ZSE\2025\25Q4\"/>
    </mc:Choice>
  </mc:AlternateContent>
  <xr:revisionPtr revIDLastSave="0" documentId="13_ncr:1_{347E4221-C702-4881-B630-0D4213CB11C3}" xr6:coauthVersionLast="47" xr6:coauthVersionMax="47" xr10:uidLastSave="{00000000-0000-0000-0000-000000000000}"/>
  <bookViews>
    <workbookView xWindow="-108" yWindow="-108" windowWidth="23256" windowHeight="12456" xr2:uid="{00000000-000D-0000-FFFF-FFFF00000000}"/>
  </bookViews>
  <sheets>
    <sheet name="Общие сведения" sheetId="1" r:id="rId1"/>
    <sheet name="Баланс" sheetId="2" r:id="rId2"/>
    <sheet name="ОПУ" sheetId="3" r:id="rId3"/>
    <sheet name="Отчет о движ. ден. средств косв" sheetId="4" r:id="rId4"/>
    <sheet name="Отчет об изменениях капитала" sheetId="5" r:id="rId5"/>
    <sheet name="Примечания" sheetId="6" r:id="rId6"/>
  </sheets>
  <definedNames>
    <definedName name="_xlnm._FilterDatabase" localSheetId="0" hidden="1">'Общие сведения'!$A$48:$J$54</definedName>
    <definedName name="_xlnm.Print_Area" localSheetId="0">'Общие сведения'!$A$1:$J$61</definedName>
    <definedName name="_xlnm.Print_Area" localSheetId="5">Примечания!$A$1:$I$30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4" i="4" l="1"/>
  <c r="H54" i="4"/>
  <c r="I48" i="4"/>
  <c r="I55" i="4" s="1"/>
  <c r="H48" i="4"/>
  <c r="H55" i="4" s="1"/>
  <c r="H57" i="4" s="1"/>
  <c r="H59" i="4" s="1"/>
  <c r="I41" i="4"/>
  <c r="H41" i="4"/>
  <c r="I35" i="4"/>
  <c r="I42" i="4" s="1"/>
  <c r="H35" i="4"/>
  <c r="H42" i="4" s="1"/>
  <c r="I19" i="4"/>
  <c r="H19" i="4"/>
  <c r="I18" i="4"/>
  <c r="H18" i="4"/>
  <c r="H24" i="4" s="1"/>
  <c r="H27" i="4" s="1"/>
  <c r="I9" i="4"/>
  <c r="H9" i="4"/>
  <c r="I24" i="4" l="1"/>
  <c r="I27" i="4" s="1"/>
  <c r="I57" i="4"/>
  <c r="I59" i="4" s="1"/>
  <c r="W58" i="5"/>
  <c r="Y58" i="5" s="1"/>
  <c r="W57" i="5"/>
  <c r="Y57" i="5" s="1"/>
  <c r="W56" i="5"/>
  <c r="Y56" i="5" s="1"/>
  <c r="W55" i="5"/>
  <c r="Y55" i="5" s="1"/>
  <c r="W54" i="5"/>
  <c r="Y54" i="5" s="1"/>
  <c r="W53" i="5"/>
  <c r="Y53" i="5" s="1"/>
  <c r="W52" i="5"/>
  <c r="Y52" i="5" s="1"/>
  <c r="W51" i="5"/>
  <c r="Y51" i="5" s="1"/>
  <c r="W50" i="5"/>
  <c r="Y50" i="5" s="1"/>
  <c r="W49" i="5"/>
  <c r="Y49" i="5" s="1"/>
  <c r="W48" i="5"/>
  <c r="Y48" i="5" s="1"/>
  <c r="W47" i="5"/>
  <c r="Y47" i="5" s="1"/>
  <c r="W46" i="5"/>
  <c r="Y46" i="5" s="1"/>
  <c r="W45" i="5"/>
  <c r="Y45" i="5" s="1"/>
  <c r="W44" i="5"/>
  <c r="Y44" i="5" s="1"/>
  <c r="W43" i="5"/>
  <c r="Y43" i="5" s="1"/>
  <c r="W42" i="5"/>
  <c r="Y42" i="5" s="1"/>
  <c r="W41" i="5"/>
  <c r="Y41" i="5" s="1"/>
  <c r="W40" i="5"/>
  <c r="Y40" i="5" s="1"/>
  <c r="X39" i="5"/>
  <c r="X59" i="5" s="1"/>
  <c r="V39" i="5"/>
  <c r="V59" i="5" s="1"/>
  <c r="U39" i="5"/>
  <c r="U59" i="5" s="1"/>
  <c r="T39" i="5"/>
  <c r="T59" i="5" s="1"/>
  <c r="S39" i="5"/>
  <c r="S59" i="5" s="1"/>
  <c r="R39" i="5"/>
  <c r="R59" i="5" s="1"/>
  <c r="Q39" i="5"/>
  <c r="Q59" i="5" s="1"/>
  <c r="P39" i="5"/>
  <c r="P59" i="5" s="1"/>
  <c r="O39" i="5"/>
  <c r="O59" i="5" s="1"/>
  <c r="N39" i="5"/>
  <c r="N59" i="5" s="1"/>
  <c r="M39" i="5"/>
  <c r="M59" i="5" s="1"/>
  <c r="L39" i="5"/>
  <c r="L59" i="5" s="1"/>
  <c r="K39" i="5"/>
  <c r="K59" i="5" s="1"/>
  <c r="J39" i="5"/>
  <c r="J59" i="5" s="1"/>
  <c r="I39" i="5"/>
  <c r="I59" i="5" s="1"/>
  <c r="H39" i="5"/>
  <c r="H59" i="5" s="1"/>
  <c r="W38" i="5"/>
  <c r="Y38" i="5" s="1"/>
  <c r="W37" i="5"/>
  <c r="Y37" i="5" s="1"/>
  <c r="W36" i="5"/>
  <c r="W39" i="5" s="1"/>
  <c r="W29" i="5"/>
  <c r="Y29" i="5" s="1"/>
  <c r="W28" i="5"/>
  <c r="Y28" i="5" s="1"/>
  <c r="W27" i="5"/>
  <c r="Y27" i="5" s="1"/>
  <c r="W26" i="5"/>
  <c r="Y26" i="5" s="1"/>
  <c r="W25" i="5"/>
  <c r="Y25" i="5" s="1"/>
  <c r="W24" i="5"/>
  <c r="Y24" i="5" s="1"/>
  <c r="W23" i="5"/>
  <c r="Y23" i="5" s="1"/>
  <c r="W22" i="5"/>
  <c r="Y22" i="5" s="1"/>
  <c r="W21" i="5"/>
  <c r="Y21" i="5" s="1"/>
  <c r="W20" i="5"/>
  <c r="Y20" i="5" s="1"/>
  <c r="W19" i="5"/>
  <c r="Y19" i="5" s="1"/>
  <c r="W18" i="5"/>
  <c r="Y18" i="5" s="1"/>
  <c r="W17" i="5"/>
  <c r="Y17" i="5" s="1"/>
  <c r="W16" i="5"/>
  <c r="Y16" i="5" s="1"/>
  <c r="W15" i="5"/>
  <c r="Y15" i="5" s="1"/>
  <c r="W14" i="5"/>
  <c r="Y14" i="5" s="1"/>
  <c r="W13" i="5"/>
  <c r="Y13" i="5" s="1"/>
  <c r="W12" i="5"/>
  <c r="Y12" i="5" s="1"/>
  <c r="W11" i="5"/>
  <c r="Y11" i="5" s="1"/>
  <c r="X10" i="5"/>
  <c r="X30" i="5" s="1"/>
  <c r="V10" i="5"/>
  <c r="V30" i="5" s="1"/>
  <c r="U10" i="5"/>
  <c r="U30" i="5" s="1"/>
  <c r="T10" i="5"/>
  <c r="T30" i="5" s="1"/>
  <c r="S10" i="5"/>
  <c r="S30" i="5" s="1"/>
  <c r="R10" i="5"/>
  <c r="R30" i="5" s="1"/>
  <c r="Q10" i="5"/>
  <c r="Q30" i="5" s="1"/>
  <c r="P10" i="5"/>
  <c r="P30" i="5" s="1"/>
  <c r="O10" i="5"/>
  <c r="O30" i="5" s="1"/>
  <c r="N10" i="5"/>
  <c r="N30" i="5" s="1"/>
  <c r="M10" i="5"/>
  <c r="M30" i="5" s="1"/>
  <c r="L10" i="5"/>
  <c r="L30" i="5" s="1"/>
  <c r="K10" i="5"/>
  <c r="K30" i="5" s="1"/>
  <c r="J10" i="5"/>
  <c r="J30" i="5" s="1"/>
  <c r="I10" i="5"/>
  <c r="I30" i="5" s="1"/>
  <c r="H10" i="5"/>
  <c r="H30" i="5" s="1"/>
  <c r="W9" i="5"/>
  <c r="Y9" i="5" s="1"/>
  <c r="W8" i="5"/>
  <c r="Y8" i="5" s="1"/>
  <c r="W7" i="5"/>
  <c r="W10" i="5" s="1"/>
  <c r="W30" i="5" s="1"/>
  <c r="I105" i="2"/>
  <c r="W59" i="5" l="1"/>
  <c r="Y36" i="5"/>
  <c r="Y39" i="5" s="1"/>
  <c r="Y59" i="5" s="1"/>
  <c r="Y7" i="5"/>
  <c r="Y10" i="5" s="1"/>
  <c r="Y30" i="5" s="1"/>
  <c r="I117" i="2"/>
  <c r="I98" i="2"/>
  <c r="I94" i="2"/>
  <c r="I91" i="2"/>
  <c r="I85" i="2"/>
  <c r="I78" i="2"/>
  <c r="I60" i="2"/>
  <c r="I53" i="2"/>
  <c r="I45" i="2"/>
  <c r="I38" i="2"/>
  <c r="I27" i="2"/>
  <c r="I17" i="2"/>
  <c r="I10" i="2"/>
  <c r="K111" i="3"/>
  <c r="J111" i="3"/>
  <c r="K98" i="3"/>
  <c r="J98" i="3"/>
  <c r="K91" i="3"/>
  <c r="J91" i="3"/>
  <c r="J108" i="3" s="1"/>
  <c r="J109" i="3" s="1"/>
  <c r="K85" i="3"/>
  <c r="J85" i="3"/>
  <c r="K48" i="3"/>
  <c r="J48" i="3"/>
  <c r="K37" i="3"/>
  <c r="J37" i="3"/>
  <c r="K29" i="3"/>
  <c r="J29" i="3"/>
  <c r="K26" i="3"/>
  <c r="J26" i="3"/>
  <c r="K20" i="3"/>
  <c r="J20" i="3"/>
  <c r="K16" i="3"/>
  <c r="J16" i="3"/>
  <c r="K8" i="3"/>
  <c r="J8" i="3"/>
  <c r="J60" i="3" s="1"/>
  <c r="J14" i="3" l="1"/>
  <c r="J61" i="3" s="1"/>
  <c r="K14" i="3"/>
  <c r="K61" i="3" s="1"/>
  <c r="K108" i="3"/>
  <c r="K109" i="3" s="1"/>
  <c r="K60" i="3"/>
  <c r="K64" i="3" s="1"/>
  <c r="I75" i="2"/>
  <c r="I9" i="2"/>
  <c r="I44" i="2"/>
  <c r="I72" i="2" s="1"/>
  <c r="I133" i="2"/>
  <c r="K90" i="3"/>
  <c r="J90" i="3"/>
  <c r="J64" i="3"/>
  <c r="J63" i="3"/>
  <c r="J62" i="3"/>
  <c r="K62" i="3" l="1"/>
  <c r="K63" i="3"/>
  <c r="K68" i="3"/>
  <c r="K67" i="3"/>
  <c r="K66" i="3"/>
  <c r="J68" i="3"/>
  <c r="J67" i="3"/>
  <c r="J66" i="3"/>
  <c r="I111" i="3" l="1"/>
  <c r="H111" i="3"/>
  <c r="I98" i="3"/>
  <c r="I108" i="3" s="1"/>
  <c r="I109" i="3" s="1"/>
  <c r="H98" i="3"/>
  <c r="H108" i="3" s="1"/>
  <c r="H109" i="3" s="1"/>
  <c r="I91" i="3"/>
  <c r="H91" i="3"/>
  <c r="I85" i="3"/>
  <c r="H85" i="3"/>
  <c r="I48" i="3"/>
  <c r="H48" i="3"/>
  <c r="I37" i="3"/>
  <c r="H37" i="3"/>
  <c r="I29" i="3"/>
  <c r="H29" i="3"/>
  <c r="I26" i="3"/>
  <c r="H26" i="3"/>
  <c r="I20" i="3"/>
  <c r="H20" i="3"/>
  <c r="I16" i="3"/>
  <c r="H16" i="3"/>
  <c r="I8" i="3"/>
  <c r="H8" i="3"/>
  <c r="H60" i="3" s="1"/>
  <c r="H117" i="2"/>
  <c r="H105" i="2"/>
  <c r="H98" i="2"/>
  <c r="H94" i="2"/>
  <c r="H75" i="2" s="1"/>
  <c r="H133" i="2" s="1"/>
  <c r="H91" i="2"/>
  <c r="H85" i="2"/>
  <c r="H78" i="2"/>
  <c r="H60" i="2"/>
  <c r="H53" i="2"/>
  <c r="H45" i="2"/>
  <c r="H44" i="2"/>
  <c r="H38" i="2"/>
  <c r="H9" i="2" s="1"/>
  <c r="H72" i="2" s="1"/>
  <c r="H27" i="2"/>
  <c r="H17" i="2"/>
  <c r="H10" i="2"/>
  <c r="I60" i="3" l="1"/>
  <c r="I14" i="3"/>
  <c r="I61" i="3" s="1"/>
  <c r="I64" i="3" s="1"/>
  <c r="H14" i="3"/>
  <c r="H61" i="3" s="1"/>
  <c r="H62" i="3" s="1"/>
  <c r="H67" i="3" s="1"/>
  <c r="H90" i="3"/>
  <c r="I90" i="3"/>
  <c r="I63" i="3"/>
  <c r="I62" i="3"/>
  <c r="H63" i="3" l="1"/>
  <c r="H68" i="3"/>
  <c r="H64" i="3"/>
  <c r="H66" i="3"/>
  <c r="I68" i="3"/>
  <c r="I67" i="3"/>
  <c r="I66" i="3"/>
  <c r="X63" i="5" l="1"/>
  <c r="V63" i="5"/>
  <c r="U63" i="5"/>
  <c r="T63" i="5"/>
  <c r="S63" i="5"/>
  <c r="R63" i="5"/>
  <c r="Q63" i="5"/>
  <c r="P63" i="5"/>
  <c r="O63" i="5"/>
  <c r="N63" i="5"/>
  <c r="M63" i="5"/>
  <c r="L63" i="5"/>
  <c r="K63" i="5"/>
  <c r="J63" i="5"/>
  <c r="I63" i="5"/>
  <c r="H63" i="5"/>
  <c r="X61" i="5"/>
  <c r="X62" i="5" s="1"/>
  <c r="V61" i="5"/>
  <c r="V62" i="5" s="1"/>
  <c r="U61" i="5"/>
  <c r="U62" i="5" s="1"/>
  <c r="T61" i="5"/>
  <c r="T62" i="5" s="1"/>
  <c r="S61" i="5"/>
  <c r="S62" i="5" s="1"/>
  <c r="R61" i="5"/>
  <c r="R62" i="5" s="1"/>
  <c r="Q61" i="5"/>
  <c r="Q62" i="5" s="1"/>
  <c r="P61" i="5"/>
  <c r="P62" i="5" s="1"/>
  <c r="O61" i="5"/>
  <c r="O62" i="5" s="1"/>
  <c r="N61" i="5"/>
  <c r="N62" i="5" s="1"/>
  <c r="M61" i="5"/>
  <c r="M62" i="5" s="1"/>
  <c r="L61" i="5"/>
  <c r="L62" i="5" s="1"/>
  <c r="K61" i="5"/>
  <c r="K62" i="5" s="1"/>
  <c r="J61" i="5"/>
  <c r="J62" i="5" s="1"/>
  <c r="I61" i="5"/>
  <c r="I62" i="5" s="1"/>
  <c r="H61" i="5"/>
  <c r="H62" i="5" s="1"/>
  <c r="X34" i="5"/>
  <c r="V34" i="5"/>
  <c r="U34" i="5"/>
  <c r="T34" i="5"/>
  <c r="S34" i="5"/>
  <c r="R34" i="5"/>
  <c r="Q34" i="5"/>
  <c r="P34" i="5"/>
  <c r="O34" i="5"/>
  <c r="N34" i="5"/>
  <c r="M34" i="5"/>
  <c r="L34" i="5"/>
  <c r="K34" i="5"/>
  <c r="J34" i="5"/>
  <c r="I34" i="5"/>
  <c r="H34" i="5"/>
  <c r="X32" i="5"/>
  <c r="X33" i="5" s="1"/>
  <c r="V32" i="5"/>
  <c r="V33" i="5" s="1"/>
  <c r="U32" i="5"/>
  <c r="U33" i="5" s="1"/>
  <c r="T32" i="5"/>
  <c r="T33" i="5" s="1"/>
  <c r="S32" i="5"/>
  <c r="S33" i="5" s="1"/>
  <c r="R32" i="5"/>
  <c r="R33" i="5" s="1"/>
  <c r="Q32" i="5"/>
  <c r="Q33" i="5" s="1"/>
  <c r="P32" i="5"/>
  <c r="P33" i="5" s="1"/>
  <c r="O32" i="5"/>
  <c r="O33" i="5" s="1"/>
  <c r="N32" i="5"/>
  <c r="N33" i="5" s="1"/>
  <c r="M32" i="5"/>
  <c r="M33" i="5" s="1"/>
  <c r="L32" i="5"/>
  <c r="L33" i="5" s="1"/>
  <c r="K32" i="5"/>
  <c r="K33" i="5" s="1"/>
  <c r="J32" i="5"/>
  <c r="J33" i="5" s="1"/>
  <c r="I32" i="5"/>
  <c r="I33" i="5" s="1"/>
  <c r="H32" i="5"/>
  <c r="H33" i="5" s="1"/>
  <c r="K70" i="3"/>
  <c r="J70" i="3"/>
  <c r="I70" i="3"/>
  <c r="H70" i="3"/>
  <c r="W63" i="5" l="1"/>
  <c r="W61" i="5"/>
  <c r="W62" i="5" s="1"/>
  <c r="W34" i="5"/>
  <c r="W32" i="5"/>
  <c r="W33" i="5" s="1"/>
  <c r="Y61" i="5"/>
  <c r="Y62" i="5" s="1"/>
  <c r="Y63" i="5"/>
  <c r="Y32" i="5"/>
  <c r="Y33" i="5" s="1"/>
  <c r="Y34" i="5"/>
</calcChain>
</file>

<file path=xl/sharedStrings.xml><?xml version="1.0" encoding="utf-8"?>
<sst xmlns="http://schemas.openxmlformats.org/spreadsheetml/2006/main" count="497" uniqueCount="438">
  <si>
    <t>03440494</t>
  </si>
  <si>
    <t>HR</t>
  </si>
  <si>
    <t>060007090</t>
  </si>
  <si>
    <t>48351740621</t>
  </si>
  <si>
    <t>LEI:</t>
  </si>
  <si>
    <t>549300NFX18SRZHNT751</t>
  </si>
  <si>
    <t>382</t>
  </si>
  <si>
    <t>informacije@adplastik.hr</t>
  </si>
  <si>
    <t>www.adplastik.hr</t>
  </si>
  <si>
    <t>KN</t>
  </si>
  <si>
    <t>KD</t>
  </si>
  <si>
    <t>RN</t>
  </si>
  <si>
    <t>RD</t>
  </si>
  <si>
    <t>021/206-663</t>
  </si>
  <si>
    <t>kresimir.jurun@adplastik.hr</t>
  </si>
  <si>
    <t xml:space="preserve">    3. Goodwill</t>
  </si>
  <si>
    <t>3</t>
  </si>
  <si>
    <t>4</t>
  </si>
  <si>
    <t>5</t>
  </si>
  <si>
    <t>6</t>
  </si>
  <si>
    <t>7</t>
  </si>
  <si>
    <t>8</t>
  </si>
  <si>
    <t>9</t>
  </si>
  <si>
    <t>10</t>
  </si>
  <si>
    <t>11</t>
  </si>
  <si>
    <t>12</t>
  </si>
  <si>
    <t>13</t>
  </si>
  <si>
    <t>14</t>
  </si>
  <si>
    <t>15</t>
  </si>
  <si>
    <t>17</t>
  </si>
  <si>
    <t xml:space="preserve">Отчетный период:                                                                            </t>
  </si>
  <si>
    <t>по</t>
  </si>
  <si>
    <t>Идентификационный номер (МБ):</t>
  </si>
  <si>
    <t>Идентификационный номер субъекта (МБС):</t>
  </si>
  <si>
    <t>Личный идентификационный номер (ОИБ):</t>
  </si>
  <si>
    <t>Фирма эмитент:</t>
  </si>
  <si>
    <t>АО АД ПЛАСТИК</t>
  </si>
  <si>
    <t>Почтовый индекс и город:</t>
  </si>
  <si>
    <t>СОЛИН</t>
  </si>
  <si>
    <t>Улица и номер дома:</t>
  </si>
  <si>
    <t>МАТОШЕВА 8</t>
  </si>
  <si>
    <t>Электронный адрес:</t>
  </si>
  <si>
    <t>Интернет-адрес:</t>
  </si>
  <si>
    <t>Число работников (на конец квартала):</t>
  </si>
  <si>
    <t>Консолидированный отчет:</t>
  </si>
  <si>
    <t>Местонахождение:</t>
  </si>
  <si>
    <t>МБ:</t>
  </si>
  <si>
    <t>НЕТ</t>
  </si>
  <si>
    <t>(написать только имя и фамилию контактного лица)</t>
  </si>
  <si>
    <t>Телефон:</t>
  </si>
  <si>
    <t>Крешимир Юрун</t>
  </si>
  <si>
    <t xml:space="preserve">    (ДА/НЕТ)</t>
  </si>
  <si>
    <t>год:</t>
  </si>
  <si>
    <t>Аудированная отчетность:</t>
  </si>
  <si>
    <t>ДА</t>
  </si>
  <si>
    <t>БАЛАНС</t>
  </si>
  <si>
    <t>Наименование статьи</t>
  </si>
  <si>
    <t>AOP
индекс</t>
  </si>
  <si>
    <t>B)  ВНЕОБОРОТНЫЕ АКТИВЫ (AOP 003+010+020+031+036)</t>
  </si>
  <si>
    <t>I. НЕМАТЕРИАЛЬНЫЕ АКТИВЫ (AOP 004 до 009)</t>
  </si>
  <si>
    <t xml:space="preserve">    1. Затраты на разработку</t>
  </si>
  <si>
    <t>2. Концессии, патенты, лицензии, товарные знаки и знаки обслуживания, ПО и прочие права</t>
  </si>
  <si>
    <t>A)  ДЕБИТОРСКАЯ ЗАДОЛЖЕННОСТЬ ЗА ЗАРЕГИСТРИРОВАННЫЙ, НО НЕОПЛАЧЕННЫЙ КАПИТАЛ</t>
  </si>
  <si>
    <t xml:space="preserve">    4. Авансы на приобретение нематериальных активов</t>
  </si>
  <si>
    <t xml:space="preserve">    6. Прочие нематериальные активы</t>
  </si>
  <si>
    <t>II. МАТЕРИАЛЬНЫЕ АКТИВЫ (AOP 011 до 019)</t>
  </si>
  <si>
    <t xml:space="preserve">    1. Земельные участки</t>
  </si>
  <si>
    <t xml:space="preserve">    2. Здания и сооружения</t>
  </si>
  <si>
    <t xml:space="preserve">    3. Машины и оборудование</t>
  </si>
  <si>
    <t xml:space="preserve">    4. Оснастка, цеховой инвентарь и транспортные средства</t>
  </si>
  <si>
    <t xml:space="preserve">    5. Биологическй актив</t>
  </si>
  <si>
    <t xml:space="preserve">    6. Авансовые платежи по материальным активам</t>
  </si>
  <si>
    <t xml:space="preserve">    7. Незавершенные материальные активы</t>
  </si>
  <si>
    <t xml:space="preserve">    8. Прочие материальные активы</t>
  </si>
  <si>
    <t xml:space="preserve">    9. Инвестиции в недвижимость</t>
  </si>
  <si>
    <t>III. ДОЛГОСРОЧНЫЕ ФИНАНСОВЫЕ АКТИВЫ (AOP 021 до 030)</t>
  </si>
  <si>
    <t xml:space="preserve">     1. Инвестиции в акции (доли) субсидиарных обществ</t>
  </si>
  <si>
    <t xml:space="preserve">     2. Инвестиции в прочие ценные бумаги субсидиарных обществ</t>
  </si>
  <si>
    <t xml:space="preserve">     3. Займы, депозиты и т.п., выданные субсидиарным обществам</t>
  </si>
  <si>
    <t xml:space="preserve">     4. Инвестиции в акции (доли) аффилированных обществ</t>
  </si>
  <si>
    <t xml:space="preserve">     5. Инвестиции в прочие ценные бумаги аффилированных обществ</t>
  </si>
  <si>
    <t xml:space="preserve">     6. Займы, депозиты и т.п., выданные аффилированным обществам</t>
  </si>
  <si>
    <t xml:space="preserve">     7. Инвестиции в ценные бумаги</t>
  </si>
  <si>
    <t xml:space="preserve">     8. Выданные займы, депозиты и прочее</t>
  </si>
  <si>
    <t xml:space="preserve">     9. Прочие инвестиции, которые рассчитываются по методу долевого участия</t>
  </si>
  <si>
    <t xml:space="preserve">   10.  Прочие долгосрочные финансовые активы</t>
  </si>
  <si>
    <t>IV. ДЕБИТОРСКАЯ ЗАДОЛЖЕННОСТЬ (AOP 032 до 035)</t>
  </si>
  <si>
    <t xml:space="preserve">     1. Дебиторская задолженность субсидиарных обществ</t>
  </si>
  <si>
    <t xml:space="preserve">     2. Дебиторская задолженность аффилированных обществ </t>
  </si>
  <si>
    <t xml:space="preserve">     3. Дебиторская задолженность клиентов</t>
  </si>
  <si>
    <t xml:space="preserve">     4. Прочая дебиторская задолженность</t>
  </si>
  <si>
    <t>V. ОТСРОЧЕННЫЕ НАЛОГОВЫЕ АКТИВЫ</t>
  </si>
  <si>
    <t>C)  ОБОРОТНЫЕ АКТИВЫ (AOP 038+046+053+063)</t>
  </si>
  <si>
    <t>I. ЗАПАСЫ (AOP 039 до 045)</t>
  </si>
  <si>
    <t xml:space="preserve">    1. Сырье и материалы</t>
  </si>
  <si>
    <t xml:space="preserve">    2. Незавершенное производство</t>
  </si>
  <si>
    <t xml:space="preserve">    3. Готовая продукция</t>
  </si>
  <si>
    <t xml:space="preserve">    5. Авансовые платежи за запасы</t>
  </si>
  <si>
    <t xml:space="preserve">    6. Внеоборотные активы, предназначенные для продажи</t>
  </si>
  <si>
    <t xml:space="preserve">    7. Биологический актив</t>
  </si>
  <si>
    <t>II. ДЕБИТОРСКАЯ ЗАДОЛЖЕННОСТЬ (AOP 047 до 052)</t>
  </si>
  <si>
    <t xml:space="preserve">    1. Дебиторская задолженность субсидиарных обществ</t>
  </si>
  <si>
    <t xml:space="preserve">    2. Дебиторская задолженность аффилированных обществ</t>
  </si>
  <si>
    <t xml:space="preserve">    3. Дебиторская задолженность клиентов</t>
  </si>
  <si>
    <t xml:space="preserve">    4. Дебиторская задолженность сотрудников и членов предпринимателя</t>
  </si>
  <si>
    <t xml:space="preserve">    5. Дебиторская задолженность государства и прочих учреждений</t>
  </si>
  <si>
    <t xml:space="preserve">    6. Прочая дебиторская задолженность</t>
  </si>
  <si>
    <t>III. КРАТКОСРОЧНЫЕ ФИНАНСОВЫЕ АКТИВЫ (AOP 054 до 062)</t>
  </si>
  <si>
    <t xml:space="preserve">     9. Прочие финансовые активы</t>
  </si>
  <si>
    <t>IV. ДЕНЕЖНЫЕ СРЕДСТВА НА РАСЧЕТНОМ СЧЕТЕ И В КАССЕ</t>
  </si>
  <si>
    <t>D)  ОПЛАЧЕННЫЕ РАСХОДЫ БУДУЩИХ ПЕРИОДОВ И НАЧИСЛЕННЫЕ ДОХОДЫ</t>
  </si>
  <si>
    <t>E)  ВСЕГО АКТИВ (AOP 001+002+037+064)</t>
  </si>
  <si>
    <t>F)  ВНЕБАЛАНСОВЫЕ СЧЕТА</t>
  </si>
  <si>
    <t>ПАССИВ</t>
  </si>
  <si>
    <t>АКТИВ</t>
  </si>
  <si>
    <t>I. УСТАВНЫЙ (ЗАРЕГИСТРИРОВАННЫЙ) КАПИТАЛ</t>
  </si>
  <si>
    <t>II. КАПИТАЛЬНЫЙ РЕЗЕРВ</t>
  </si>
  <si>
    <t>III. РЕЗЕРВ ИЗ ПРИБЫЛИ (AOP 071+072-073+074+075)</t>
  </si>
  <si>
    <t xml:space="preserve">     1. Установленный законом резерв</t>
  </si>
  <si>
    <t xml:space="preserve">     2. Резерв для собственных акций</t>
  </si>
  <si>
    <t xml:space="preserve">     3. Собственные акции и доли (вычитаемая позиция)</t>
  </si>
  <si>
    <t xml:space="preserve">     4. Установленный законом резерв</t>
  </si>
  <si>
    <t xml:space="preserve">     5. Прочие резервы</t>
  </si>
  <si>
    <t>IV. РЕЗЕРВ ПОД ПЕРЕОЦЕНКУ</t>
  </si>
  <si>
    <t xml:space="preserve">     1. Справедливая стоимость финансовых активов, предназначенных для продажи</t>
  </si>
  <si>
    <t xml:space="preserve">     2. Эффективная часть хеджирования денежных потоков</t>
  </si>
  <si>
    <t xml:space="preserve">     3. Эффективная часть хеджирования чистых инвестиций за рубежом</t>
  </si>
  <si>
    <t xml:space="preserve">     1. Нераспределенная прибыль</t>
  </si>
  <si>
    <t xml:space="preserve">     2. Перенесенный убыток</t>
  </si>
  <si>
    <t xml:space="preserve">     1. Прибыль отчетного года</t>
  </si>
  <si>
    <t xml:space="preserve">     2. Убыток отчетного года</t>
  </si>
  <si>
    <t>VIII. ДОЛЯ МЕНЬШИНСТВА (НЕКОНТРОЛИРУЮЩАЯ ДОЛЯ)</t>
  </si>
  <si>
    <t xml:space="preserve">     1. Резерв на выплату пенсий, выходных пособий и прочих обязательств</t>
  </si>
  <si>
    <t xml:space="preserve">     2. Резервы под выплату налогов</t>
  </si>
  <si>
    <t xml:space="preserve">     3. Резервы на инициированные судебные процессы</t>
  </si>
  <si>
    <t xml:space="preserve">     4. Резервы на восстановление природных ресурсов</t>
  </si>
  <si>
    <t xml:space="preserve">     5. Резервы под расходы в течение гарантийного срока</t>
  </si>
  <si>
    <t xml:space="preserve">     6. Прочие резервы</t>
  </si>
  <si>
    <t xml:space="preserve">     1. Задолженность перед субсидиарными обществами</t>
  </si>
  <si>
    <t xml:space="preserve">     2. Задолженность по займам, депозитам и т.п., выданным субсидиарными обществами</t>
  </si>
  <si>
    <t xml:space="preserve">     3. Задолженность перед аффилированными обществами</t>
  </si>
  <si>
    <t xml:space="preserve">     4. Задолженность по займам, депозитам и т.п., выданным аффилированными обществами</t>
  </si>
  <si>
    <t xml:space="preserve">     5. Задолженность по займам, депозитам и прочее</t>
  </si>
  <si>
    <t xml:space="preserve">     6. Задолженность перед банками и прочими финансовыми учреждениями</t>
  </si>
  <si>
    <t xml:space="preserve">     7. Задолженность по авансам</t>
  </si>
  <si>
    <t xml:space="preserve">     8. Задолженность перед поставщиками</t>
  </si>
  <si>
    <t xml:space="preserve">   10. Прочая долгосрочная кредиторская задолженность</t>
  </si>
  <si>
    <t xml:space="preserve">   11. Отсроченные налоговые обязательства</t>
  </si>
  <si>
    <t xml:space="preserve">   10. Задолженность перед сотрудниками</t>
  </si>
  <si>
    <t xml:space="preserve">   11. Задолженность по налогам, взносам и прочим платежам</t>
  </si>
  <si>
    <t xml:space="preserve">   12. Задолженность, связанная с долей в результате</t>
  </si>
  <si>
    <t xml:space="preserve">   13. Задолженность по долгосрочным активам, предназначенным для продажи</t>
  </si>
  <si>
    <t xml:space="preserve">   14. Прочая краткосрочная кредиторская задолженность</t>
  </si>
  <si>
    <t>E) ОТСРОЧЕННЫЕ РАСХОДЫ И ДОХОДЫ БУДУЩИХ ПЕРИОДОВ</t>
  </si>
  <si>
    <t>G)  ВНЕБАЛАНСОВЫЕ СЧЕТА</t>
  </si>
  <si>
    <t>Текущий период</t>
  </si>
  <si>
    <t>Квартал</t>
  </si>
  <si>
    <t>Совокупно</t>
  </si>
  <si>
    <t>ОТЧЕТ О ПРИБЫЛЯХ И УБЫТКАХ</t>
  </si>
  <si>
    <t xml:space="preserve">    1. Доходы от продаж субсидиарным обществам</t>
  </si>
  <si>
    <t xml:space="preserve">    2. Доходы от продаж (вне группы)</t>
  </si>
  <si>
    <t xml:space="preserve">    3. Дохоы от использования собственной продукции, товаров и услуг</t>
  </si>
  <si>
    <t xml:space="preserve">    4. Прочие операционные доходы от субсидиарных обществ</t>
  </si>
  <si>
    <t xml:space="preserve">    5. Прочие операционные доходы (вне группы)</t>
  </si>
  <si>
    <t xml:space="preserve">    1. Изменение стоимости запасов незавершенного производства и готовой продукции</t>
  </si>
  <si>
    <t xml:space="preserve">        a) Затраты на сырье и материалы </t>
  </si>
  <si>
    <t xml:space="preserve">        b) Себестоимость проданной продукции</t>
  </si>
  <si>
    <t xml:space="preserve">        c) Прочие внешние расходы</t>
  </si>
  <si>
    <t xml:space="preserve">        a) Чистая заработная плата и дневные выплаты</t>
  </si>
  <si>
    <t xml:space="preserve">        b) Налоги и отчисления с зарплаты</t>
  </si>
  <si>
    <t xml:space="preserve">        c) Взносы на заработную плату</t>
  </si>
  <si>
    <t xml:space="preserve">   4. Амортизация</t>
  </si>
  <si>
    <t xml:space="preserve">   5. Прочие расходы</t>
  </si>
  <si>
    <t xml:space="preserve">       a) долгосрочных активов, за исключением финансовых активов</t>
  </si>
  <si>
    <t xml:space="preserve">       b) краткосрочных активов, за исключением финансовых активов</t>
  </si>
  <si>
    <t xml:space="preserve">       a) Резерв на выплату пенсий, выходных пособий и прочих обязательств</t>
  </si>
  <si>
    <t xml:space="preserve">       b) Резервы под выплату налогов</t>
  </si>
  <si>
    <t xml:space="preserve">       c) Резервы на инициированные судебные процессы</t>
  </si>
  <si>
    <t xml:space="preserve">       d) Резервы на восстановление природных ресурсов</t>
  </si>
  <si>
    <t xml:space="preserve">       e) Резервы под расходы в течение гарантийного срока</t>
  </si>
  <si>
    <t xml:space="preserve">       f) Прочие резервы</t>
  </si>
  <si>
    <t xml:space="preserve">   8. Прочие операционные расходы</t>
  </si>
  <si>
    <t xml:space="preserve">     1. Доходы от инвестиций в доли (акции) субсидиарных обществ</t>
  </si>
  <si>
    <t xml:space="preserve">     2. Доходы от инвестиций в доли (акции) аффилированных обществ</t>
  </si>
  <si>
    <t xml:space="preserve">     4. Прочие доходы от процентов, полученных за счет отношений со субсидиарными обществами</t>
  </si>
  <si>
    <t xml:space="preserve">     5. Курсовые разницы и прочие финансовые доходы, полученные за счет отношений со субсидиарными обществами</t>
  </si>
  <si>
    <t xml:space="preserve">     6. Доходы от прочих долгосрочных финансовых вложений и займов</t>
  </si>
  <si>
    <t xml:space="preserve">     7. Прочие доходы от процентов</t>
  </si>
  <si>
    <t xml:space="preserve">     8. Курсовые разницы и прочие финансовые доходы</t>
  </si>
  <si>
    <t xml:space="preserve">     9. Нереализованная выручка (доход) от финансовых активов</t>
  </si>
  <si>
    <t xml:space="preserve">   10. Прочие финансовые доходы</t>
  </si>
  <si>
    <t xml:space="preserve">     3. Доходы от прочих долгосрочных финансовых вложений и займов, выданных субсидиарным обществам</t>
  </si>
  <si>
    <t xml:space="preserve">    1. Расходы по процентам и аналогичные расходы, полученные за счет отношений со субсидиарными обществами</t>
  </si>
  <si>
    <t>2. Курсовые разницы и прочие расходы, связанные со субсидиарными обществами</t>
  </si>
  <si>
    <t>3. Расходы по процентам и аналогичные расходы</t>
  </si>
  <si>
    <t>4. Курсовые разницы и прочие расходы</t>
  </si>
  <si>
    <t>5. Нереализованные убытки (расходы) от финансовых активов</t>
  </si>
  <si>
    <t>6. Корректировка стоимости финансовых активов (нетто)</t>
  </si>
  <si>
    <t>7. Прочие финансовые расходы</t>
  </si>
  <si>
    <t xml:space="preserve">V.    ДОЛЯ В ПРИБЫЛИ АФФИЛИРОВАННЫХ ОБЩЕСТВ </t>
  </si>
  <si>
    <t>VI.   ДОЛЯ В ПРИБЫЛИ СОВМЕСТНЫХ ПРЕДПРИЯТИЙ</t>
  </si>
  <si>
    <t>VII.  ДОЛЯ В УБЫТКЕ АФФИЛИРОВАННЫХ ОБЩЕСТВ</t>
  </si>
  <si>
    <t>VIII. ДОЛЯ В УБЫТКЕ СОВМЕСТНЫХ ПРЕДПРИЯТИЙ</t>
  </si>
  <si>
    <t>XII.  НАЛОГ НА ПРИБЫЛЬ</t>
  </si>
  <si>
    <t>ПРЕКРАЩАЕМАЯ ДЕЯТЕЛЬНОСТЬ (заполняет предприниматель, который применяет МСФО, только если у него прекращаемая деятельность)</t>
  </si>
  <si>
    <t xml:space="preserve"> 1. Прибыль от прекращаемой деятельности до налогообложения</t>
  </si>
  <si>
    <t xml:space="preserve"> 2. Убыток от прекращаемой деятельности до налогообложения</t>
  </si>
  <si>
    <t>XV. НАЛОГ НА ПРИБЫЛ ПРЕКРАЩАЕМОЙ ДЕЯТЕЛЬНОСТИ</t>
  </si>
  <si>
    <t>ОБЩАЯ ДЕЯТЕЛЬНОСТЬ (заполняет предприниматель, который применяет МСФО, если у него прекращаемая деятельность)</t>
  </si>
  <si>
    <t xml:space="preserve"> 1. относящаяся к акционерам материнской компании</t>
  </si>
  <si>
    <t xml:space="preserve"> 2. относящаяся к мелким акционерам</t>
  </si>
  <si>
    <t>ОТЧЕТ О ПРОЧЕЙ СОВОКУПНОЙ ПРИБЫЛИ (заполняет предприниматель, который применяет МСФО)</t>
  </si>
  <si>
    <t>I. ПРИБЫЛЬ ИЛИ УБЫТОК ОТЧЕТНОГО ПЕРИОДА</t>
  </si>
  <si>
    <t>ОТЧЕТ О ДВИЖЕНИИ ДЕНЕЖНЫХ СРЕДСТВ  - Косвенный метод</t>
  </si>
  <si>
    <t>Денежный поток от операционной деятельности</t>
  </si>
  <si>
    <t>1. Прибыль до налогообложения</t>
  </si>
  <si>
    <t>2. Корректировки (AOP 003 до 010):</t>
  </si>
  <si>
    <t xml:space="preserve"> a) Амортизация</t>
  </si>
  <si>
    <t xml:space="preserve"> c) Прибыль и убыток от продаж и нереализованные прибыль и убыток и корректировка стоимости финансовых активов</t>
  </si>
  <si>
    <t xml:space="preserve"> d) Доходы от процентов и дивидендов</t>
  </si>
  <si>
    <t xml:space="preserve"> e) Расходы от процентов</t>
  </si>
  <si>
    <t xml:space="preserve"> f) Резервы</t>
  </si>
  <si>
    <t xml:space="preserve"> g) Курсовые разницы (нереализованные)</t>
  </si>
  <si>
    <t>3. Изменения оборотного капитала (AOP 013 до 016)</t>
  </si>
  <si>
    <t xml:space="preserve"> a) Увеличение или уменьшение краткосрочной кредиторской задолженности</t>
  </si>
  <si>
    <t xml:space="preserve"> b) Увеличение или уменьшение краткосрочной дебиторской задолженности</t>
  </si>
  <si>
    <t xml:space="preserve"> c) Увеличение или уменьшение запасов</t>
  </si>
  <si>
    <t xml:space="preserve"> d) Прочие увеличения или уменьшения оборотного капитала</t>
  </si>
  <si>
    <t>I. Увеличение или уменьшение денежного потока до изменений оборотного капитала (AOP 001+002)</t>
  </si>
  <si>
    <t>II. Денежные средства от операционной деятельности  (AOP 011+012)</t>
  </si>
  <si>
    <t>4. Денежные выплаты за проценты</t>
  </si>
  <si>
    <t>5. Уплаченный налог на прибыль</t>
  </si>
  <si>
    <t>A) ЧИСТЫЙ ДЕНЕЖНЫЙ ПОТОК ОТ ОПЕРАЦИОННОЙ ДЕЯТЕЛЬНОСТИ (AOP 017 до 019)</t>
  </si>
  <si>
    <t>Движение денежных средств от инвестиционной деятельности</t>
  </si>
  <si>
    <t>1. Денежные поступления от продажи долгосрочных материальных и нематериальных активов</t>
  </si>
  <si>
    <t>2. Денежные поступления от продажи финансовых инструментов</t>
  </si>
  <si>
    <t>3. Денежные поступления от процентов</t>
  </si>
  <si>
    <t>4. Денежные поступления от дивидендов</t>
  </si>
  <si>
    <t>5. Денежные поступления, связанные с возвратом выданных займов и сберегательных депозитов</t>
  </si>
  <si>
    <t>6. Прочие денежные поступления от инвестиционной деятельности</t>
  </si>
  <si>
    <t>III. Всего денежные поступления от инвестиционной деятельности (AOP 021 до 026)</t>
  </si>
  <si>
    <t>1. Денежные выплаты на приобретение долгосрочных материальных и нематериальных активов</t>
  </si>
  <si>
    <t>2. Денежные выплаты на приобретение финансовых инструментов</t>
  </si>
  <si>
    <t>3. Денежные выплаты, связанные с выданными займами и сберегательными депозитами за период</t>
  </si>
  <si>
    <t>4. Приобретение субсидиарного общества, уменьшено за приобретенные деньги</t>
  </si>
  <si>
    <t>5. Прочие денежные выплаты по инвестиционной деятельности</t>
  </si>
  <si>
    <t>IV. Всего денежные выплаты по инвестиционной деятельности (AOP 028 до 032)</t>
  </si>
  <si>
    <t>B) ЧИСТЫЙ ДЕНЕЖНЫЙ ПОТОК ОТ ИНВЕСТИЦИОННОЙ ДЕЯТЕЛЬНОСТИ (AOP 027+033)</t>
  </si>
  <si>
    <t>Денежный поток от финансовой деятельности</t>
  </si>
  <si>
    <t>1. Денежные поступления от увеличения уставного (зарегистрированного) капитала</t>
  </si>
  <si>
    <t>3. Денежные поступления от тела кредита, займов и других заемных средств</t>
  </si>
  <si>
    <t>4. Прочие денежные поступления от финансовой деятельности</t>
  </si>
  <si>
    <t>V. Всего денежные поступления от финансовой деятельности (AOP 035 до 038)</t>
  </si>
  <si>
    <t>1. Денежные выплаты в погашение тела кредита, займов и других заемных средств и долговых финансовых инструментов</t>
  </si>
  <si>
    <t>2. Денежные выплаты на выплату дивидендов</t>
  </si>
  <si>
    <t>3. Денежные выплаты на финансовый лизинг</t>
  </si>
  <si>
    <t>4. Денежные выплаты на выкуп собственных акций и уменьшение уставного (зарегистрированного) капитала</t>
  </si>
  <si>
    <t>5. Прочие денежные выплаты по финансовой деятельности</t>
  </si>
  <si>
    <t>VI. Всего денежные выплаты по финансовой деятельности (AOP 040 до 044)</t>
  </si>
  <si>
    <t>C) ЧИСТЫЙ ДЕНЕЖНЫЙ ПОТОК ОТ ФИНАНСОВОЙ ДЕЯТЕЛЬНОСТИ (AOP 039+045)</t>
  </si>
  <si>
    <t>1. Нереализованные курсовые разницы в отношении денежных средств и их эквивалентов</t>
  </si>
  <si>
    <t>D) ЧИСТОЕ УВЕЛИЧЕНИЕ ИЛИ УМЕНЬШЕНИЕ ДЕНЕЖНОГО ПОТОКА (AOP 020+034+046+047)</t>
  </si>
  <si>
    <t>E) ДЕНЬГИ И ДЕНЕЖНЫЕ ЭКВИВАЛЕНТЫ НА НАЧАЛО ОТЧЕТНОГО ПЕРИОДА</t>
  </si>
  <si>
    <t>F) ДЕНЬГИ И ДЕНЕЖНЫЕ ЭКВИВАЛЕНТЫ НА КОНЕЦ ОТЧЕТНОГО ПЕРИОДА (AOP 048+049)</t>
  </si>
  <si>
    <t>Отчет об изменениях капитала</t>
  </si>
  <si>
    <t>за период с</t>
  </si>
  <si>
    <t>Описание статьи</t>
  </si>
  <si>
    <t>Уставный (зарегистрированный) капитал</t>
  </si>
  <si>
    <t>Капитальный резерв</t>
  </si>
  <si>
    <t>Установленный законом резерв</t>
  </si>
  <si>
    <t>Резерв на собственные акции</t>
  </si>
  <si>
    <t>Собственные акции и доли (вычитаемая позиция)</t>
  </si>
  <si>
    <t>Распределяется среди держателей материнского капитала</t>
  </si>
  <si>
    <t>Уставный резерв</t>
  </si>
  <si>
    <t>Прочие резервы</t>
  </si>
  <si>
    <t>Резерв на переоценку</t>
  </si>
  <si>
    <t>Справедливая стоимость финансовых активов, имеющихся в наличии для продажи</t>
  </si>
  <si>
    <t>Эффективная часть хеджирования денежных потоков</t>
  </si>
  <si>
    <t>Эффективная часть хеджирования чистых инвестиций за рубежом</t>
  </si>
  <si>
    <t>Нераспределенная прибыль/перенесенный убыток</t>
  </si>
  <si>
    <t>Прибыль /убыток за хозяйственный год</t>
  </si>
  <si>
    <t>Всего распределяется среди держателей материнского капитала</t>
  </si>
  <si>
    <t>Доля меньшинства (неконтролирующая доля участия).</t>
  </si>
  <si>
    <t>Всего капитал и резервы</t>
  </si>
  <si>
    <t>Предыдущий отчетный период</t>
  </si>
  <si>
    <t>3. Исправление ошибок</t>
  </si>
  <si>
    <t>5. Прибыль /убыток за отчетный период</t>
  </si>
  <si>
    <t>6. Курсовые разницы от пересчета операций в иностранной валюте</t>
  </si>
  <si>
    <t>7. Изменение резерва переоценки долгосрочных материальных и нематериальных активов</t>
  </si>
  <si>
    <t>8. Прибыль или убыток от последующей оценки финансовых активов, имеющихся в наличии для продажи</t>
  </si>
  <si>
    <t>9. Прибыль или убыток от эффективного хеджирования денежных потоков</t>
  </si>
  <si>
    <t>10. Прибыль или убыток от хеджирования чистых инвестиций
       за рубежом</t>
  </si>
  <si>
    <t>11. Доля в прочей совокупной прибыли/убытке аффилированных обществ</t>
  </si>
  <si>
    <t>12. Актуарная прибыль/убыток от планов с установленными выплатами</t>
  </si>
  <si>
    <t>13. Прочие изменения невладельческого капитала</t>
  </si>
  <si>
    <t>14. Налоги по сделкам, которые признаются непосредственно в составе капитала</t>
  </si>
  <si>
    <t>15. Увеличение /уменьшение уставного (зарегистрированного) капитала (за исключением реинвестирования прибыли и процесса предварительного урегулирования)</t>
  </si>
  <si>
    <t>16. Увеличение уставного (зарегистрированного) капитала за счет реинвестирования прибыли</t>
  </si>
  <si>
    <t>17. Увеличение уставного (зарегистрированного) капитала в процессе предварительного урегулирования</t>
  </si>
  <si>
    <t>18. Выкуп собственных акций/долей</t>
  </si>
  <si>
    <t xml:space="preserve">   I. ПРОЧАЯ СОВОКУПНАЯ ПРИБЫЛЬ ПРЕДЫДУЩЕГО ОТЧЕТНОГО ПЕРИОДА ЗА ВЫЧЕТОМ НАЛОГОВ (AOP 06 до 14)</t>
  </si>
  <si>
    <t>ДОПОЛНЕНИЕ К ОТЧЕТУ ОБ ИЗМЕНЕНИЯХ КАПИТАЛА (заполняет предприниматель, который применяет МСФО)</t>
  </si>
  <si>
    <t>Текущий отчетный период</t>
  </si>
  <si>
    <t>ОБЩИЕ СВЕДЕНИЯ ОБ ЭМИТЕНТЕ</t>
  </si>
  <si>
    <t>Квартал:</t>
  </si>
  <si>
    <t>Код материнского государства-члена эмитента:</t>
  </si>
  <si>
    <t>Код учреждения:</t>
  </si>
  <si>
    <t>Наименования субсидиарных компаний (Согласно МСФО):</t>
  </si>
  <si>
    <t xml:space="preserve">            (KN-неконсолидированный/KD-консолидированный)</t>
  </si>
  <si>
    <t xml:space="preserve">                  (RN-неаудированная/RD-аудированная)</t>
  </si>
  <si>
    <t>Аудиторская компания:</t>
  </si>
  <si>
    <t>(название аудиторской компании)</t>
  </si>
  <si>
    <t>Бухгалтерская компания:</t>
  </si>
  <si>
    <t>(название бухгалтерской компании)</t>
  </si>
  <si>
    <t>(Ф.И.О.)</t>
  </si>
  <si>
    <t>Сертифицированный аудитор:</t>
  </si>
  <si>
    <t>Последняя дата предыдущего хозяйственного года</t>
  </si>
  <si>
    <t xml:space="preserve">На отчетную дату текущего периода
</t>
  </si>
  <si>
    <t>1. Сальдо на дату начала предыдущего хозяйственного года</t>
  </si>
  <si>
    <t>1. Сальдо на дату начала текущего хозяйственного года</t>
  </si>
  <si>
    <t>Приложение 1</t>
  </si>
  <si>
    <t xml:space="preserve">Квартальная финансовая отчетность </t>
  </si>
  <si>
    <t>Контактное лицо:</t>
  </si>
  <si>
    <t xml:space="preserve">    5. Незавершенные неметариальные активы</t>
  </si>
  <si>
    <t xml:space="preserve">    4. Коммерческие товары</t>
  </si>
  <si>
    <t xml:space="preserve">     9. Задолженность по ценным бумагам</t>
  </si>
  <si>
    <t>Аналогичный период предыдущего года</t>
  </si>
  <si>
    <t>Налогоплательщик:   АО АД ПЛАСТИК</t>
  </si>
  <si>
    <t>ДОПОЛНЕНИЕ К ОПУ (заполняет предприниматель, который составляет консолидированную годовую финансовую отчетность)</t>
  </si>
  <si>
    <t xml:space="preserve"> b) Прибыль и убыток от продаж и корректировки стоимости долгосрочных материальных и нематериальных активов</t>
  </si>
  <si>
    <t xml:space="preserve"> h) Прочие корректировки безналичных операций и нереализованных прибыли и убытков</t>
  </si>
  <si>
    <t>2. Денежные поступления от эмиссии долевых и долговых финансовых инструментов</t>
  </si>
  <si>
    <t>2. Изменения учетных политик</t>
  </si>
  <si>
    <t>10. Прибыль или убыток от эффективного хеджирования чистых инвестиций за рубежом</t>
  </si>
  <si>
    <r>
      <t>4. Сальдо на дату начала предыдущего хозяйственного года (скорректировано)</t>
    </r>
    <r>
      <rPr>
        <sz val="8"/>
        <rFont val="Arial"/>
        <family val="2"/>
        <charset val="238"/>
      </rPr>
      <t xml:space="preserve"> (AOP 01 до 03)</t>
    </r>
  </si>
  <si>
    <t>16</t>
  </si>
  <si>
    <t>20 (18+19)</t>
  </si>
  <si>
    <t>20. Выплата доли в прибыли/дивиденда</t>
  </si>
  <si>
    <t>21. Прочие выплаты собственникам</t>
  </si>
  <si>
    <t>22. Перенос на статью Резерв по годовому графику</t>
  </si>
  <si>
    <t>23. Увеличение Резерва в процессе предварительного урегулирования</t>
  </si>
  <si>
    <t xml:space="preserve">     4. Прочие резервы по справедливой стоимости</t>
  </si>
  <si>
    <t xml:space="preserve">     5. Курсовые разницы от пересчета зарубежных операций (консолидация)</t>
  </si>
  <si>
    <t>III. Статьи, которые не будут реклассифицированы в прибыль или убыток (AOP 081 до 085)</t>
  </si>
  <si>
    <t>1. Изменения в резервах переоценки долгосрочных материальных и нематериальных активов</t>
  </si>
  <si>
    <t xml:space="preserve">2.Прибыль или убыток от последующей оценки долевых ценных бумаг по справедливой стоимости через прочую совокупную прибыль </t>
  </si>
  <si>
    <t>3. Изменения справедливой стоимости финансового обязательства, оцениваемого по справедливой стоимости через отчет о прибылях и убытках, связанной с изменениями кредитного риска по данному обязательству</t>
  </si>
  <si>
    <t>4. Актуарные прибыли/убытки по планам установленных выплат</t>
  </si>
  <si>
    <t>5. Прочие статьи, которые не будут реклассифицированы</t>
  </si>
  <si>
    <t>6. Налог на прибыль, относящийся к статьям, которые не будут реклассифицированы</t>
  </si>
  <si>
    <t>IV. Статьи, которые можно реклассифицировать в прибыль или убыток (AOP 088 до 095)</t>
  </si>
  <si>
    <t>1. Курсовые разницы от пересчета зарубежных операций</t>
  </si>
  <si>
    <t>2. Прибыль или убыток от последующей оценки долговых ценных бумаг по справедливой стоимости через прочую совокупную прибыль</t>
  </si>
  <si>
    <t>4. Прибыль или убыток на основе эффективной защиты денежных потоков</t>
  </si>
  <si>
    <t>5. Прибыль или убыток на основе эффективной защиты чистых инвестиций за рубежом</t>
  </si>
  <si>
    <t>6. Доля в прочей совокупной прибыли/убытке компаний, связанных на основании долей участия</t>
  </si>
  <si>
    <t>6. Изменения справедливой стоимости временной стоимости опциона</t>
  </si>
  <si>
    <t xml:space="preserve">7. Изменения справедливой стоимости форвардных элементов форвардных контрактов </t>
  </si>
  <si>
    <t>8. Прочие статьи, которые можно реклассифицировать в прибыль или убыток</t>
  </si>
  <si>
    <t xml:space="preserve">9. Налог на прибыль, относящийся к статьям, которые могут быть реклассифицированы в прибыль или убыток </t>
  </si>
  <si>
    <t>V ЧИСТАЯ ПРОЧАЯ СОВОКУПНАЯ ПРИБЫЛЬ ИЛИ УБЫТОК (AOP 080+087 - 086 - 096)</t>
  </si>
  <si>
    <t>VI СОВОКУПНАЯ ПРИБЫЛЬ ИЛИ УБЫТОК ЗА ПЕРИОД (AOP 078+097)</t>
  </si>
  <si>
    <t>ПРИЛОЖЕНИЕ к Отчету о прочей совокупной прибыли (заполняется компанией, составляющей консолидированный отчет)</t>
  </si>
  <si>
    <t>VI. СОВОКУПНАЯ ПРИБЫЛЬ ИЛИ УБЫТОК ЗА ПЕРИОД (AOP 100+101)</t>
  </si>
  <si>
    <t>1. Причитается акционерам материнской компании</t>
  </si>
  <si>
    <t>2. Причитается миноритарной (неконтролирующей) доле участия</t>
  </si>
  <si>
    <t>19.Платежи участниками/акционерами</t>
  </si>
  <si>
    <t>19. Платежи участниками/акционерами</t>
  </si>
  <si>
    <t>Прочие резервы по справедливой стоимости</t>
  </si>
  <si>
    <t xml:space="preserve">Курсовые разницы от пересчета зарубежных операций </t>
  </si>
  <si>
    <t>18 (3 до 6 - 7
 + 8 до 17)</t>
  </si>
  <si>
    <t>АО АД ПЛАСТИК ТОЛЬЯТТИ</t>
  </si>
  <si>
    <t>ООО АД ПЛАСТИК</t>
  </si>
  <si>
    <t>ЗАО АД ПЛАСТИК  КАЛУГА</t>
  </si>
  <si>
    <t xml:space="preserve">OOO АДП </t>
  </si>
  <si>
    <t>OOO АД ПЛАСТИК ТИСА</t>
  </si>
  <si>
    <t>Солин, Хорватия</t>
  </si>
  <si>
    <t>Самара, Российская Федерация</t>
  </si>
  <si>
    <t>Ново Место, Словения</t>
  </si>
  <si>
    <t>Калуга, Российская Федерация</t>
  </si>
  <si>
    <t>Младеновац, Сербия</t>
  </si>
  <si>
    <t>Тисзауйварош, Венгрия</t>
  </si>
  <si>
    <t>1036300221935</t>
  </si>
  <si>
    <t>1074710000320</t>
  </si>
  <si>
    <t>20787538</t>
  </si>
  <si>
    <t>12800821-2932-133-05</t>
  </si>
  <si>
    <t>V. ОЦЕНОЧНЫЙ РЕЗЕРВ (AOP 078 до 082)</t>
  </si>
  <si>
    <t>VI. НЕРАСПРЕДЕЛЕННАЯ ПРИБЫЛЬ ИЛИ 
ПЕРЕНЕСЕННЫЙ УБЫТОК (AOP 084-085)</t>
  </si>
  <si>
    <t>VII. ПРИБЫЛЬ ИЛИ УБЫТОК ОТЧЕТНОГО ГОДА (AOP 087-088)</t>
  </si>
  <si>
    <t>B)  РЕЗЕРВЫ (AOP 091 до 096)</t>
  </si>
  <si>
    <t>C)  ДОЛГОСРОЧНАЯ КРЕДИТОРСКАЯ ЗАДОЛЖЕННОСТЬ (AOP 098 до 108)</t>
  </si>
  <si>
    <t>D)  КРАТКОСРОЧНАЯ КРЕДИТОРСКАЯ ЗАДОЛЖЕННОСТЬ (AOP 110 до 123)</t>
  </si>
  <si>
    <t>F) ВСЕГО – ПАССИВ (AOP 067+090+097+109+124)</t>
  </si>
  <si>
    <t>I. ОПЕРАЦИОННЫЕ ДОХОДЫ (AOP 002 до 006)</t>
  </si>
  <si>
    <t>II. ОПЕРАЦИОННЫЕ РАСХОДЫ (AOP 008+009+013+017+018+019+022+029)</t>
  </si>
  <si>
    <t xml:space="preserve">    2. Материальные затраты (AOP 010 до 012)</t>
  </si>
  <si>
    <t xml:space="preserve">   3. Расходы на персонал (AOP 014 до 016)</t>
  </si>
  <si>
    <t xml:space="preserve">   6. Корректировка стоимости (AOP 020+021)</t>
  </si>
  <si>
    <t xml:space="preserve">   7. Резервы (AOP 023 до 028)</t>
  </si>
  <si>
    <t>III. ФИНАНСОВЫЕ ДОХОДЫ (AOP 031 до 040)</t>
  </si>
  <si>
    <t>IV. ФИНАНСОВЫЕ РАСХОДЫ (AOP 042 до 048)</t>
  </si>
  <si>
    <t>IX.   ВСЕГО ДОХОДЫ (AOP 001+030+049+050)</t>
  </si>
  <si>
    <t>X.    ВСЕГО РАСХОДЫ (AOP 007+041+051+052)</t>
  </si>
  <si>
    <t>XI.   ПРИБЫЛЬ ИЛИ УБЫТОК ДО НАЛОГООБЛОЖЕНИЯ (AOP 053-054)</t>
  </si>
  <si>
    <t xml:space="preserve">   1. Прибыль до налогообложения (AOP 053-054)</t>
  </si>
  <si>
    <t xml:space="preserve">   2. Убыток до налогообложения (AOP 054-053)</t>
  </si>
  <si>
    <t>XIII. ПРИБЫЛЬ ИЛИ УБЫТОК ОТЧЕТНОГО ПЕРИОДА (AOP 055-059)</t>
  </si>
  <si>
    <t xml:space="preserve">  1. Прибыль отчетного периода (AOP 055-059)</t>
  </si>
  <si>
    <t xml:space="preserve">  2. Убыток отчетного периода (AOP 059-055)</t>
  </si>
  <si>
    <t>XIV. ПРИБЫЛЬ ИЛИ УБЫТОК ОТ ПРЕКРАЩАЕМОЙ ДЕЯТЕЛЬНОСТИ ДО НАЛОГООБЛОЖЕНИЯ  (AOP 063-064)</t>
  </si>
  <si>
    <t xml:space="preserve"> 1. Прибыль от прекращаемой деятельности за отчетный период (AOP 062-065)</t>
  </si>
  <si>
    <t xml:space="preserve"> 2. Убыток от прекращаемой деятельности за отчетный период (AOP 065-062)</t>
  </si>
  <si>
    <t>XVI. ПРИБЫЛЬ ИЛИ УБЫТОК ДО НАЛОГООБЛОЖЕНИЯ  (AOP 055+062)</t>
  </si>
  <si>
    <t xml:space="preserve"> 1. Прибыль до налогообложения (AOP 068)</t>
  </si>
  <si>
    <t xml:space="preserve"> 2. Убыток до налогообложения (AOP 068)</t>
  </si>
  <si>
    <t>XVII. НАЛОГ НА ПРИБЫЛЬ  (AOP 058+065)</t>
  </si>
  <si>
    <t>XVIII. ПРИБЫЛЬ ИЛИ УБЫТОК ОТЧЕТНОГО ПЕРИОДА  (AOP 068-071)</t>
  </si>
  <si>
    <t xml:space="preserve"> 1. Прибыль отчетного периода (AOP 068-071)</t>
  </si>
  <si>
    <t xml:space="preserve"> 2. Убыток отчетного периода (AOP 071-068)</t>
  </si>
  <si>
    <t>XIX. ПРИБЫЛЬ ИЛИ УБЫТОК ОТЧЕТНОГО ПЕРИОДА (AOP 076+077)</t>
  </si>
  <si>
    <t>II. ПРОЧАЯ СОВОКУПНАЯ ПРИБЫЛЬ/УБЫТОК ДО НАЛОГООБЛОЖЕНИЯ (AOP 080+087)</t>
  </si>
  <si>
    <t>24. Сальдо на последнюю дату отчетного периода предыдущего хозяйственного года  (04 до 23)</t>
  </si>
  <si>
    <t xml:space="preserve">  II. СОВОКУПНАЯ ПРИБЫЛЬ ИЛИ УБЫТОК ПРЕДЫДУЩЕГО ОТЧЕТНОГО ПЕРИОДА (AOP 05+25)</t>
  </si>
  <si>
    <t>III. ОПЕРАЦИИ С СОБСТВЕННИКАМИ ЗА ПРЕДЫДУЩИЙ ОТЧЕТНЫЙ ПЕРИОД, КОТОРЫЕ ПРИЗНАЮТСЯ НЕПОСРЕДСТВЕННО В КАПИТАЛЕ (АОP 15 до 23)</t>
  </si>
  <si>
    <t>4. Сальдо на дату начала текущего хозяйственного года (скорректировано) (AOP 28 до 30)</t>
  </si>
  <si>
    <t>24. Сальдо на последнюю дату отчетного периода текущего хозяйственного года (AOP 31 до 50)</t>
  </si>
  <si>
    <t xml:space="preserve">   I. ПРОЧАЯ СОВОКУПНАЯ ПРИБЫЛЬ ТЕКУЩЕГО ОТЧЕТНОГО ПЕРИОДА ЗА ВЫЧЕТОМ НАЛОГОВ (AOP 33 до 41)</t>
  </si>
  <si>
    <t xml:space="preserve">  II. СОВОКУПНАЯ ПРИБЫЛЬ ИЛИ УБЫТОК ТЕКУЩЕГО ОТЧЕТНОГО ПЕРИОДА (AOP 32 + 52)</t>
  </si>
  <si>
    <t>III. ОПЕРАЦИИ С СОБСТВЕННИКАМИ ЗА ТЕКУЩИЙ ОТЧЕТНЫЙ ПЕРИОД, КОТОРЫЕ ПРИЗНАЮТСЯ НЕПОСРЕДСТВЕННО В КАПИТАЛЕ (AOP 42 до 50)</t>
  </si>
  <si>
    <t>В ЕUR</t>
  </si>
  <si>
    <t>01.01.2025 г.</t>
  </si>
  <si>
    <t>2025 г.</t>
  </si>
  <si>
    <t>A)  КАПИТАЛ И РЕЗЕРВЫ (AOP 068 до 070+076+077+083+086+089)</t>
  </si>
  <si>
    <t> 31.12.2025 г.</t>
  </si>
  <si>
    <t xml:space="preserve">на 31.12.2025 г. </t>
  </si>
  <si>
    <t>за отчетный период 01.01.2025 г. до 31.12.2025 г.</t>
  </si>
  <si>
    <t>в период с 01.01.2025.  по 31.12.2025.</t>
  </si>
  <si>
    <t xml:space="preserve">ПРИМЕЧАНИЯ К ФИНАНСОВОЙ ОТЧЕТНОСТИ - КФО
(которая составляется за квартальные периоды)
Название эмитента: АО АД ПЛАСТИК
Штаб-квартира: ул. Антуна Густава Матоша, д. 8, 21210 Солин, Хорватия
ОИБ: 48351740621; МБС: 060007090
Отчетный период: 01.01.2025 - 31.12.2025
Примечания к финансовой отчетности прилагаются к Неаудированному финансовому отчету руководства АД Пластик Группы. Неаудированный финансовый отчет руководства АД Пластик Группы доступен на сайте Загребской фондовой биржи.
Интегрированный годовой отчет АД Пластик Группы за 2024 год доступен на сайте Загребской фондовой биржи.
Учетная политика, применяемая при подготовке финансовой отчетности за отчетный период, такая же, как и в самой последней годовой финансовой отчетности.
Компания АО АД Пластик предоставила корпоративные гарантии для нужд субсидиарных компаний на следующие суммы: 4.480 тыс. EUR банкам и 50 тыс. EUR поставщикам.
Сумма задолженности общества АО АД Пластик, срок погашения которой составляет более пяти лет, составляет 548 тыс. EUR.
Средняя численность персонала АД Пластик Группы в период с 01.01.2025 по 31.12.2025 составила 1.790.
В нематериальных активах в период с 01.01.2025 по 31.12.2025 были капитализированы затраты на чистую заработную плату в размере 540.403 ЕUR, затраты на налог и выплаты из заработной платы в размере 218.621 EUR и затраты на выплаты на заработную плату в размере 115.349 EUR.
За отчетный период отложенные налоговые активы были уменьшены на сумму 562 тыс. EUR, а отложенные налого¬вые обязательства увеличение на сумму 159 тыс. EUR. По состоянию на 31.12.2024 отложенные налоговые активы АД Пла¬стик Группы составили 3.298 тыс. EUR, а отложенные налоговые обязательства 938 тыс.EUR.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</si>
</sst>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0_-;\-* #,##0_-;_-* &quot;-&quot;_-;_-@_-"/>
    <numFmt numFmtId="44" formatCode="_-* #,##0.00\ &quot;kn&quot;_-;\-* #,##0.00\ &quot;kn&quot;_-;_-* &quot;-&quot;??\ &quot;kn&quot;_-;_-@_-"/>
    <numFmt numFmtId="43" formatCode="_-* #,##0.00_-;\-* #,##0.00_-;_-* &quot;-&quot;??_-;_-@_-"/>
    <numFmt numFmtId="164" formatCode="000"/>
    <numFmt numFmtId="165" formatCode="00"/>
    <numFmt numFmtId="166" formatCode="_-* #,##0.00\ _k_n_-;\-* #,##0.00\ _k_n_-;_-* &quot;-&quot;??\ _k_n_-;_-@_-"/>
    <numFmt numFmtId="167" formatCode="_-* #,##0.00\ _F_t_-;\-* #,##0.00\ _F_t_-;_-* &quot;-&quot;??\ _F_t_-;_-@_-"/>
    <numFmt numFmtId="168" formatCode="[$-409]mmm\-yy;@"/>
    <numFmt numFmtId="169" formatCode="_-* #,##0.00\ _l_e_i_-;\-* #,##0.00\ _l_e_i_-;_-* &quot;-&quot;??\ _l_e_i_-;_-@_-"/>
    <numFmt numFmtId="170" formatCode="_-* #,##0.00\ _€_-;\-* #,##0.00\ _€_-;_-* &quot;-&quot;??\ _€_-;_-@_-"/>
    <numFmt numFmtId="171" formatCode="_-* #,##0\ _k_n_-;\-* #,##0\ _k_n_-;_-* &quot;-&quot;\ _k_n_-;_-@_-"/>
    <numFmt numFmtId="172" formatCode="#,##0\ ;\(#,##0\)"/>
    <numFmt numFmtId="173" formatCode="[Red][=1]&quot;Error&quot;;&quot;OK&quot;"/>
    <numFmt numFmtId="174" formatCode="_(&quot;$&quot;* #,##0.00_);_(&quot;$&quot;* \(#,##0.00\);_(&quot;$&quot;* &quot;-&quot;??_);_(@_)"/>
    <numFmt numFmtId="175" formatCode="_-* #,##0_ _D_M_-;\-* #,##0_ _D_M_-;_-* &quot;-&quot;_ _D_M_-;_-@_-"/>
    <numFmt numFmtId="176" formatCode="#,##0.00\ ;\(#,##0.00\)"/>
    <numFmt numFmtId="177" formatCode="0%_);\(0%\)"/>
    <numFmt numFmtId="178" formatCode="_-* #,##0&quot; DM&quot;_-;\-* #,##0&quot; DM&quot;_-;_-* &quot;-&quot;&quot; DM&quot;_-;_-@_-"/>
    <numFmt numFmtId="179" formatCode="\$#,##0.00\ ;\(\$#,##0.00\)"/>
    <numFmt numFmtId="180" formatCode="\$#,##0\ ;\(\$#,##0\)"/>
    <numFmt numFmtId="181" formatCode="_-* #,##0.00\ _₽_-;\-* #,##0.00\ _₽_-;_-* &quot;-&quot;??\ _₽_-;_-@_-"/>
    <numFmt numFmtId="182" formatCode="_-* #,##0.00&quot;р.&quot;_-;\-* #,##0.00&quot;р.&quot;_-;_-* &quot;-&quot;??&quot;р.&quot;_-;_-@_-"/>
    <numFmt numFmtId="183" formatCode="_-* #,##0.00_р_._-;\-* #,##0.00_р_._-;_-* &quot;-&quot;??_р_._-;_-@_-"/>
  </numFmts>
  <fonts count="72">
    <font>
      <sz val="11"/>
      <color theme="1"/>
      <name val="Calibri"/>
      <family val="2"/>
      <charset val="238"/>
      <scheme val="minor"/>
    </font>
    <font>
      <sz val="11"/>
      <color theme="1"/>
      <name val="Calibri"/>
      <family val="2"/>
      <charset val="238"/>
      <scheme val="minor"/>
    </font>
    <font>
      <sz val="11"/>
      <color theme="0"/>
      <name val="Calibri"/>
      <family val="2"/>
      <charset val="238"/>
      <scheme val="minor"/>
    </font>
    <font>
      <sz val="11"/>
      <color theme="1"/>
      <name val="Arial"/>
      <family val="2"/>
      <charset val="238"/>
    </font>
    <font>
      <b/>
      <sz val="11"/>
      <name val="Arial"/>
      <family val="2"/>
      <charset val="238"/>
    </font>
    <font>
      <b/>
      <sz val="9"/>
      <name val="Arial"/>
      <family val="2"/>
      <charset val="238"/>
    </font>
    <font>
      <sz val="9"/>
      <name val="Arial"/>
      <family val="2"/>
      <charset val="238"/>
    </font>
    <font>
      <sz val="11"/>
      <name val="Calibri"/>
      <family val="2"/>
      <charset val="238"/>
      <scheme val="minor"/>
    </font>
    <font>
      <b/>
      <sz val="12"/>
      <color theme="1"/>
      <name val="Arial Rounded MT Bold"/>
      <family val="2"/>
    </font>
    <font>
      <sz val="10"/>
      <color indexed="8"/>
      <name val="Arial"/>
      <family val="2"/>
      <charset val="238"/>
    </font>
    <font>
      <sz val="11"/>
      <name val="Arial"/>
      <family val="2"/>
      <charset val="238"/>
    </font>
    <font>
      <sz val="10"/>
      <name val="Times New Roman"/>
      <family val="1"/>
      <charset val="238"/>
    </font>
    <font>
      <sz val="11"/>
      <color theme="0"/>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sz val="9"/>
      <color theme="4"/>
      <name val="Arial"/>
      <family val="2"/>
      <charset val="238"/>
    </font>
    <font>
      <b/>
      <sz val="9"/>
      <color indexed="18"/>
      <name val="Arial"/>
      <family val="2"/>
      <charset val="238"/>
    </font>
    <font>
      <b/>
      <sz val="9"/>
      <color indexed="62"/>
      <name val="Arial"/>
      <family val="2"/>
      <charset val="238"/>
    </font>
    <font>
      <sz val="9"/>
      <color indexed="12"/>
      <name val="Arial"/>
      <family val="2"/>
      <charset val="238"/>
    </font>
    <font>
      <i/>
      <sz val="9"/>
      <name val="Arial"/>
      <family val="2"/>
      <charset val="238"/>
    </font>
    <font>
      <b/>
      <sz val="8"/>
      <color indexed="9"/>
      <name val="Arial"/>
      <family val="2"/>
      <charset val="238"/>
    </font>
    <font>
      <sz val="8"/>
      <name val="Arial"/>
      <family val="2"/>
      <charset val="238"/>
    </font>
    <font>
      <b/>
      <sz val="8"/>
      <color indexed="18"/>
      <name val="Arial"/>
      <family val="2"/>
      <charset val="238"/>
    </font>
    <font>
      <sz val="8"/>
      <color indexed="18"/>
      <name val="Arial"/>
      <family val="2"/>
      <charset val="238"/>
    </font>
    <font>
      <sz val="8"/>
      <color indexed="12"/>
      <name val="Arial"/>
      <family val="2"/>
      <charset val="238"/>
    </font>
    <font>
      <b/>
      <sz val="9"/>
      <color rgb="FFFF0000"/>
      <name val="Arial"/>
      <family val="2"/>
      <charset val="238"/>
    </font>
    <font>
      <b/>
      <sz val="10"/>
      <name val="Arial"/>
      <family val="2"/>
    </font>
    <font>
      <sz val="10"/>
      <name val="Arial"/>
      <family val="2"/>
    </font>
    <font>
      <sz val="11"/>
      <color rgb="FF006100"/>
      <name val="Calibri"/>
      <family val="2"/>
      <charset val="238"/>
      <scheme val="minor"/>
    </font>
    <font>
      <sz val="10"/>
      <name val="Arial"/>
      <charset val="238"/>
    </font>
    <font>
      <u/>
      <sz val="10"/>
      <color indexed="12"/>
      <name val="Arial"/>
      <family val="2"/>
      <charset val="238"/>
    </font>
    <font>
      <sz val="11"/>
      <color theme="1"/>
      <name val="Calibri"/>
      <family val="2"/>
      <scheme val="minor"/>
    </font>
    <font>
      <sz val="11"/>
      <color theme="1"/>
      <name val="Arial Narrow"/>
      <family val="2"/>
      <charset val="238"/>
    </font>
    <font>
      <sz val="10"/>
      <color theme="1"/>
      <name val="Cambria"/>
      <family val="2"/>
      <charset val="238"/>
    </font>
    <font>
      <sz val="11"/>
      <color theme="1"/>
      <name val="Calibri"/>
      <family val="2"/>
      <charset val="1"/>
      <scheme val="minor"/>
    </font>
    <font>
      <sz val="11"/>
      <color theme="1"/>
      <name val="Calibri"/>
      <family val="2"/>
      <charset val="204"/>
      <scheme val="minor"/>
    </font>
    <font>
      <sz val="8"/>
      <name val="Arial"/>
      <family val="2"/>
    </font>
    <font>
      <u/>
      <sz val="8"/>
      <color theme="10"/>
      <name val="Arial"/>
      <family val="2"/>
    </font>
    <font>
      <u/>
      <sz val="11"/>
      <color theme="10"/>
      <name val="Calibri"/>
      <family val="2"/>
      <charset val="238"/>
      <scheme val="minor"/>
    </font>
    <font>
      <sz val="11"/>
      <name val="Calibri"/>
      <family val="2"/>
      <scheme val="minor"/>
    </font>
    <font>
      <sz val="8"/>
      <color theme="1"/>
      <name val="Century Gothic"/>
      <family val="2"/>
      <charset val="238"/>
    </font>
    <font>
      <sz val="11"/>
      <color indexed="8"/>
      <name val="Calibri"/>
      <family val="2"/>
    </font>
    <font>
      <sz val="11"/>
      <color theme="1"/>
      <name val="Agency FB"/>
      <family val="2"/>
    </font>
    <font>
      <sz val="8"/>
      <color indexed="12"/>
      <name val="Helv"/>
    </font>
    <font>
      <sz val="10"/>
      <name val="Geneva"/>
    </font>
    <font>
      <b/>
      <sz val="11"/>
      <color rgb="FFFA7D00"/>
      <name val="Agency FB"/>
      <family val="2"/>
    </font>
    <font>
      <sz val="8"/>
      <color indexed="56"/>
      <name val="Arial"/>
      <family val="2"/>
    </font>
    <font>
      <sz val="10"/>
      <name val="Arial CE"/>
    </font>
    <font>
      <b/>
      <sz val="8"/>
      <name val="Arial"/>
      <family val="2"/>
    </font>
    <font>
      <sz val="10"/>
      <name val="World East"/>
    </font>
    <font>
      <sz val="10"/>
      <color indexed="22"/>
      <name val="Helv"/>
      <charset val="238"/>
    </font>
    <font>
      <sz val="10"/>
      <name val="Helv"/>
      <charset val="238"/>
    </font>
    <font>
      <sz val="11"/>
      <color rgb="FF3F3F76"/>
      <name val="Agency FB"/>
      <family val="2"/>
    </font>
    <font>
      <u/>
      <sz val="8"/>
      <name val="World East"/>
    </font>
    <font>
      <sz val="10"/>
      <name val="Book Antiqua"/>
      <family val="1"/>
    </font>
    <font>
      <sz val="8"/>
      <color indexed="8"/>
      <name val="Helv"/>
    </font>
    <font>
      <sz val="10"/>
      <name val="MS Sans Serif"/>
      <family val="2"/>
    </font>
    <font>
      <sz val="10"/>
      <color indexed="10"/>
      <name val="MS Sans Serif"/>
      <family val="2"/>
    </font>
    <font>
      <sz val="11"/>
      <name val="Arial CE"/>
      <family val="2"/>
      <charset val="238"/>
    </font>
    <font>
      <b/>
      <sz val="10"/>
      <color indexed="10"/>
      <name val="Arial"/>
      <family val="2"/>
    </font>
    <font>
      <sz val="8"/>
      <name val="Helv"/>
    </font>
    <font>
      <b/>
      <sz val="18"/>
      <color indexed="22"/>
      <name val="Arial"/>
      <family val="2"/>
    </font>
    <font>
      <b/>
      <sz val="12"/>
      <color indexed="22"/>
      <name val="Arial"/>
      <family val="2"/>
    </font>
    <font>
      <sz val="11"/>
      <color rgb="FF000000"/>
      <name val="Calibri"/>
      <family val="2"/>
      <charset val="238"/>
    </font>
    <font>
      <sz val="10"/>
      <color theme="1"/>
      <name val="Trebuchet MS"/>
      <family val="2"/>
      <charset val="238"/>
    </font>
    <font>
      <sz val="11"/>
      <color indexed="8"/>
      <name val="Calibri"/>
      <family val="2"/>
      <charset val="204"/>
    </font>
    <font>
      <sz val="10"/>
      <name val="Arial"/>
      <family val="2"/>
      <charset val="204"/>
    </font>
    <font>
      <sz val="8"/>
      <name val="Arial"/>
      <family val="2"/>
      <charset val="204"/>
    </font>
    <font>
      <sz val="11"/>
      <color indexed="8"/>
      <name val="Calibri"/>
      <family val="2"/>
      <charset val="238"/>
    </font>
    <font>
      <sz val="10"/>
      <name val="Arial Cyr"/>
    </font>
  </fonts>
  <fills count="22">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gray125">
        <fgColor indexed="22"/>
      </patternFill>
    </fill>
    <fill>
      <patternFill patternType="solid">
        <fgColor theme="3" tint="0.79998168889431442"/>
        <bgColor indexed="64"/>
      </patternFill>
    </fill>
    <fill>
      <patternFill patternType="mediumGray">
        <fgColor indexed="22"/>
      </patternFill>
    </fill>
    <fill>
      <patternFill patternType="gray125">
        <fgColor indexed="22"/>
        <bgColor indexed="22"/>
      </patternFill>
    </fill>
    <fill>
      <patternFill patternType="lightUp">
        <fgColor indexed="22"/>
      </patternFill>
    </fill>
    <fill>
      <patternFill patternType="solid">
        <fgColor rgb="FFC6EFCE"/>
      </patternFill>
    </fill>
    <fill>
      <patternFill patternType="solid">
        <fgColor rgb="FFFFCC99"/>
      </patternFill>
    </fill>
    <fill>
      <patternFill patternType="solid">
        <fgColor rgb="FFF2F2F2"/>
      </patternFill>
    </fill>
    <fill>
      <patternFill patternType="solid">
        <fgColor theme="6" tint="0.79998168889431442"/>
        <bgColor theme="6" tint="0.79998168889431442"/>
      </patternFill>
    </fill>
    <fill>
      <patternFill patternType="solid">
        <fgColor indexed="22"/>
      </patternFill>
    </fill>
    <fill>
      <patternFill patternType="solid">
        <fgColor indexed="26"/>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64"/>
      </right>
      <top style="thin">
        <color indexed="22"/>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8"/>
      </left>
      <right style="thin">
        <color indexed="8"/>
      </right>
      <top/>
      <bottom style="thin">
        <color indexed="2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diagonal/>
    </border>
    <border>
      <left style="thin">
        <color indexed="64"/>
      </left>
      <right style="thin">
        <color indexed="64"/>
      </right>
      <top/>
      <bottom style="thin">
        <color indexed="22"/>
      </bottom>
      <diagonal/>
    </border>
  </borders>
  <cellStyleXfs count="986">
    <xf numFmtId="0" fontId="0" fillId="0" borderId="0"/>
    <xf numFmtId="0" fontId="1" fillId="0" borderId="0"/>
    <xf numFmtId="0" fontId="9" fillId="0" borderId="0">
      <alignment vertical="top"/>
    </xf>
    <xf numFmtId="0" fontId="15" fillId="0" borderId="0"/>
    <xf numFmtId="0" fontId="9" fillId="0" borderId="0">
      <alignment vertical="top"/>
    </xf>
    <xf numFmtId="0" fontId="15" fillId="0" borderId="0"/>
    <xf numFmtId="0" fontId="31" fillId="0" borderId="0"/>
    <xf numFmtId="0" fontId="31" fillId="0" borderId="0"/>
    <xf numFmtId="0" fontId="32" fillId="0" borderId="0" applyNumberFormat="0" applyFill="0" applyBorder="0" applyAlignment="0" applyProtection="0">
      <alignment vertical="top"/>
      <protection locked="0"/>
    </xf>
    <xf numFmtId="0" fontId="33" fillId="0" borderId="0"/>
    <xf numFmtId="0" fontId="29" fillId="0" borderId="0"/>
    <xf numFmtId="0" fontId="1" fillId="0" borderId="0"/>
    <xf numFmtId="0" fontId="35" fillId="0" borderId="0"/>
    <xf numFmtId="0" fontId="15" fillId="0" borderId="0"/>
    <xf numFmtId="9" fontId="35" fillId="0" borderId="0" applyFont="0" applyFill="0" applyBorder="0" applyAlignment="0" applyProtection="0"/>
    <xf numFmtId="0" fontId="15" fillId="0" borderId="0"/>
    <xf numFmtId="0" fontId="1" fillId="0" borderId="0"/>
    <xf numFmtId="0" fontId="36" fillId="0" borderId="0"/>
    <xf numFmtId="0" fontId="1" fillId="0" borderId="0"/>
    <xf numFmtId="9" fontId="1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5" fillId="0" borderId="0"/>
    <xf numFmtId="0" fontId="1" fillId="0" borderId="0"/>
    <xf numFmtId="0" fontId="15" fillId="0" borderId="0"/>
    <xf numFmtId="0" fontId="15" fillId="0" borderId="0"/>
    <xf numFmtId="0" fontId="15" fillId="0" borderId="0"/>
    <xf numFmtId="0" fontId="33" fillId="0" borderId="0"/>
    <xf numFmtId="9" fontId="33" fillId="0" borderId="0" applyFont="0" applyFill="0" applyBorder="0" applyAlignment="0" applyProtection="0"/>
    <xf numFmtId="43" fontId="33" fillId="0" borderId="0" applyFont="0" applyFill="0" applyBorder="0" applyAlignment="0" applyProtection="0"/>
    <xf numFmtId="0" fontId="15" fillId="0" borderId="0"/>
    <xf numFmtId="0" fontId="1" fillId="0" borderId="0"/>
    <xf numFmtId="0" fontId="15" fillId="0" borderId="0"/>
    <xf numFmtId="9" fontId="33"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33" fillId="0" borderId="0" applyFont="0" applyFill="0" applyBorder="0" applyAlignment="0" applyProtection="0"/>
    <xf numFmtId="0" fontId="15" fillId="0" borderId="0"/>
    <xf numFmtId="0" fontId="1" fillId="0" borderId="0"/>
    <xf numFmtId="0" fontId="34" fillId="0" borderId="0"/>
    <xf numFmtId="9" fontId="1" fillId="0" borderId="0" applyFont="0" applyFill="0" applyBorder="0" applyAlignment="0" applyProtection="0"/>
    <xf numFmtId="0" fontId="1" fillId="0" borderId="0"/>
    <xf numFmtId="0" fontId="15" fillId="0" borderId="0">
      <alignment wrapText="1"/>
    </xf>
    <xf numFmtId="0" fontId="1" fillId="0" borderId="0"/>
    <xf numFmtId="0" fontId="29" fillId="0" borderId="0"/>
    <xf numFmtId="9" fontId="33" fillId="0" borderId="0" applyFont="0" applyFill="0" applyBorder="0" applyAlignment="0" applyProtection="0"/>
    <xf numFmtId="0" fontId="1" fillId="0" borderId="0"/>
    <xf numFmtId="0" fontId="1" fillId="0" borderId="0"/>
    <xf numFmtId="0" fontId="33" fillId="0" borderId="0"/>
    <xf numFmtId="0" fontId="1" fillId="0" borderId="0"/>
    <xf numFmtId="166" fontId="1" fillId="0" borderId="0" applyFont="0" applyFill="0" applyBorder="0" applyAlignment="0" applyProtection="0"/>
    <xf numFmtId="0" fontId="1" fillId="0" borderId="0"/>
    <xf numFmtId="0" fontId="29" fillId="0" borderId="0"/>
    <xf numFmtId="0" fontId="1" fillId="0" borderId="0"/>
    <xf numFmtId="0" fontId="37" fillId="0" borderId="0"/>
    <xf numFmtId="0" fontId="9" fillId="0" borderId="0"/>
    <xf numFmtId="0" fontId="1" fillId="0" borderId="0"/>
    <xf numFmtId="0" fontId="1" fillId="0" borderId="0"/>
    <xf numFmtId="166" fontId="1" fillId="0" borderId="0" applyFont="0" applyFill="0" applyBorder="0" applyAlignment="0" applyProtection="0"/>
    <xf numFmtId="0" fontId="38" fillId="0" borderId="0"/>
    <xf numFmtId="0" fontId="39" fillId="0" borderId="0" applyNumberFormat="0" applyFill="0" applyBorder="0" applyAlignment="0" applyProtection="0"/>
    <xf numFmtId="0" fontId="38" fillId="0" borderId="0"/>
    <xf numFmtId="0" fontId="1" fillId="0" borderId="0"/>
    <xf numFmtId="0" fontId="23" fillId="0" borderId="0"/>
    <xf numFmtId="0" fontId="38" fillId="0" borderId="0"/>
    <xf numFmtId="0" fontId="1" fillId="0" borderId="0"/>
    <xf numFmtId="0" fontId="38" fillId="0" borderId="0"/>
    <xf numFmtId="0" fontId="23" fillId="0" borderId="0"/>
    <xf numFmtId="0" fontId="23" fillId="0" borderId="0"/>
    <xf numFmtId="0" fontId="15" fillId="0" borderId="0"/>
    <xf numFmtId="0" fontId="38" fillId="0" borderId="0"/>
    <xf numFmtId="9" fontId="1" fillId="0" borderId="0" applyFont="0" applyFill="0" applyBorder="0" applyAlignment="0" applyProtection="0"/>
    <xf numFmtId="0" fontId="40" fillId="0" borderId="0" applyNumberForma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0" fontId="36" fillId="0" borderId="0"/>
    <xf numFmtId="166" fontId="1" fillId="0" borderId="0" applyFont="0" applyFill="0" applyBorder="0" applyAlignment="0" applyProtection="0"/>
    <xf numFmtId="166" fontId="1" fillId="0" borderId="0" applyFont="0" applyFill="0" applyBorder="0" applyAlignment="0" applyProtection="0"/>
    <xf numFmtId="0" fontId="35" fillId="0" borderId="0"/>
    <xf numFmtId="0" fontId="1" fillId="0" borderId="0"/>
    <xf numFmtId="0" fontId="15" fillId="0" borderId="0"/>
    <xf numFmtId="0" fontId="1" fillId="0" borderId="0"/>
    <xf numFmtId="0" fontId="15" fillId="0" borderId="0"/>
    <xf numFmtId="0" fontId="15" fillId="0" borderId="0">
      <alignment vertical="top"/>
    </xf>
    <xf numFmtId="0" fontId="15" fillId="0" borderId="0">
      <alignment vertical="top"/>
    </xf>
    <xf numFmtId="9" fontId="1" fillId="0" borderId="0" applyFont="0" applyFill="0" applyBorder="0" applyAlignment="0" applyProtection="0"/>
    <xf numFmtId="0" fontId="9" fillId="0" borderId="0">
      <alignment vertical="top"/>
    </xf>
    <xf numFmtId="0" fontId="1" fillId="0" borderId="0"/>
    <xf numFmtId="0" fontId="15"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0" fontId="38" fillId="0" borderId="0"/>
    <xf numFmtId="0" fontId="37" fillId="0" borderId="0"/>
    <xf numFmtId="9" fontId="1" fillId="0" borderId="0" applyFont="0" applyFill="0" applyBorder="0" applyAlignment="0" applyProtection="0"/>
    <xf numFmtId="0" fontId="38" fillId="0" borderId="0"/>
    <xf numFmtId="0" fontId="23" fillId="0" borderId="0"/>
    <xf numFmtId="9"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0" fontId="36" fillId="0" borderId="0"/>
    <xf numFmtId="0" fontId="36" fillId="0" borderId="0"/>
    <xf numFmtId="0" fontId="1" fillId="0" borderId="0"/>
    <xf numFmtId="0" fontId="30" fillId="16" borderId="0" applyNumberFormat="0" applyBorder="0" applyAlignment="0" applyProtection="0"/>
    <xf numFmtId="166" fontId="15" fillId="0" borderId="0" applyFont="0" applyFill="0" applyBorder="0" applyAlignment="0" applyProtection="0"/>
    <xf numFmtId="0" fontId="15" fillId="0" borderId="0">
      <alignment wrapText="1"/>
    </xf>
    <xf numFmtId="0" fontId="15"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5"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5"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5"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5"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168" fontId="15" fillId="0" borderId="0"/>
    <xf numFmtId="9" fontId="15"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5"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29"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33" fillId="0" borderId="0"/>
    <xf numFmtId="0" fontId="1" fillId="0" borderId="0"/>
    <xf numFmtId="0" fontId="1" fillId="0" borderId="0"/>
    <xf numFmtId="0" fontId="1" fillId="0" borderId="0"/>
    <xf numFmtId="0" fontId="29"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29" fillId="0" borderId="0">
      <alignment wrapText="1"/>
    </xf>
    <xf numFmtId="0" fontId="33" fillId="0" borderId="0"/>
    <xf numFmtId="0" fontId="1" fillId="0" borderId="0"/>
    <xf numFmtId="0" fontId="15"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9" fillId="0" borderId="0"/>
    <xf numFmtId="0" fontId="1" fillId="0" borderId="0"/>
    <xf numFmtId="0" fontId="9" fillId="0" borderId="0"/>
    <xf numFmtId="0" fontId="1" fillId="0" borderId="0"/>
    <xf numFmtId="0" fontId="1" fillId="0" borderId="0"/>
    <xf numFmtId="0" fontId="1" fillId="0" borderId="0"/>
    <xf numFmtId="0" fontId="15" fillId="0" borderId="0"/>
    <xf numFmtId="0" fontId="1" fillId="0" borderId="0"/>
    <xf numFmtId="0" fontId="35" fillId="0" borderId="0"/>
    <xf numFmtId="166" fontId="1"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 fillId="0" borderId="0"/>
    <xf numFmtId="0" fontId="1" fillId="0" borderId="0"/>
    <xf numFmtId="0" fontId="1" fillId="0" borderId="0"/>
    <xf numFmtId="0" fontId="34" fillId="0" borderId="0"/>
    <xf numFmtId="0" fontId="1" fillId="0" borderId="0"/>
    <xf numFmtId="9" fontId="1" fillId="0" borderId="0" applyFont="0" applyFill="0" applyBorder="0" applyAlignment="0" applyProtection="0"/>
    <xf numFmtId="0" fontId="34" fillId="0" borderId="0"/>
    <xf numFmtId="0" fontId="29" fillId="0" borderId="0"/>
    <xf numFmtId="0" fontId="33" fillId="0" borderId="0"/>
    <xf numFmtId="9" fontId="42" fillId="0" borderId="0" applyFont="0" applyFill="0" applyBorder="0" applyAlignment="0" applyProtection="0"/>
    <xf numFmtId="0" fontId="1" fillId="0" borderId="0"/>
    <xf numFmtId="0" fontId="1" fillId="0" borderId="0"/>
    <xf numFmtId="9" fontId="29" fillId="0" borderId="0" applyFont="0" applyFill="0" applyBorder="0" applyAlignment="0" applyProtection="0"/>
    <xf numFmtId="0" fontId="33" fillId="0" borderId="0"/>
    <xf numFmtId="169" fontId="33" fillId="0" borderId="0" applyFont="0" applyFill="0" applyBorder="0" applyAlignment="0" applyProtection="0"/>
    <xf numFmtId="170" fontId="29" fillId="0" borderId="0" applyFont="0" applyFill="0" applyBorder="0" applyAlignment="0" applyProtection="0"/>
    <xf numFmtId="9" fontId="43" fillId="0" borderId="0" applyFont="0" applyFill="0" applyBorder="0" applyAlignment="0" applyProtection="0"/>
    <xf numFmtId="0" fontId="1" fillId="0" borderId="0"/>
    <xf numFmtId="9" fontId="1" fillId="0" borderId="0" applyFont="0" applyFill="0" applyBorder="0" applyAlignment="0" applyProtection="0"/>
    <xf numFmtId="166" fontId="34" fillId="0" borderId="0" applyFont="0" applyFill="0" applyBorder="0" applyAlignment="0" applyProtection="0"/>
    <xf numFmtId="0" fontId="1" fillId="0" borderId="0"/>
    <xf numFmtId="0" fontId="1" fillId="0" borderId="0"/>
    <xf numFmtId="170" fontId="29" fillId="0" borderId="0" applyFont="0" applyFill="0" applyBorder="0" applyAlignment="0" applyProtection="0"/>
    <xf numFmtId="170" fontId="43" fillId="0" borderId="0" applyFont="0" applyFill="0" applyBorder="0" applyAlignment="0" applyProtection="0"/>
    <xf numFmtId="0" fontId="1" fillId="0" borderId="0"/>
    <xf numFmtId="9" fontId="1" fillId="0" borderId="0" applyFont="0" applyFill="0" applyBorder="0" applyAlignment="0" applyProtection="0"/>
    <xf numFmtId="166" fontId="34"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6" fontId="34" fillId="0" borderId="0" applyFont="0" applyFill="0" applyBorder="0" applyAlignment="0" applyProtection="0"/>
    <xf numFmtId="0" fontId="1" fillId="0" borderId="0"/>
    <xf numFmtId="0" fontId="1" fillId="0" borderId="0"/>
    <xf numFmtId="0" fontId="29" fillId="0" borderId="0"/>
    <xf numFmtId="170" fontId="43" fillId="0" borderId="0" applyFont="0" applyFill="0" applyBorder="0" applyAlignment="0" applyProtection="0"/>
    <xf numFmtId="9" fontId="34" fillId="0" borderId="0" applyFont="0" applyFill="0" applyBorder="0" applyAlignment="0" applyProtection="0"/>
    <xf numFmtId="170" fontId="43" fillId="0" borderId="0" applyFont="0" applyFill="0" applyBorder="0" applyAlignment="0" applyProtection="0"/>
    <xf numFmtId="0" fontId="33" fillId="0" borderId="0"/>
    <xf numFmtId="0" fontId="1" fillId="0" borderId="0"/>
    <xf numFmtId="0" fontId="35" fillId="0" borderId="0"/>
    <xf numFmtId="0" fontId="1" fillId="0" borderId="0"/>
    <xf numFmtId="0" fontId="29"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23"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9" fontId="1" fillId="0" borderId="0" applyFont="0" applyFill="0" applyBorder="0" applyAlignment="0" applyProtection="0"/>
    <xf numFmtId="0" fontId="15" fillId="0" borderId="0">
      <alignment wrapText="1"/>
    </xf>
    <xf numFmtId="0" fontId="15" fillId="0" borderId="0"/>
    <xf numFmtId="0" fontId="1" fillId="0" borderId="0"/>
    <xf numFmtId="0" fontId="1" fillId="0" borderId="0"/>
    <xf numFmtId="0" fontId="44" fillId="19" borderId="0" applyNumberFormat="0" applyBorder="0" applyAlignment="0" applyProtection="0"/>
    <xf numFmtId="0" fontId="45" fillId="0" borderId="8">
      <protection hidden="1"/>
    </xf>
    <xf numFmtId="0" fontId="46" fillId="20" borderId="8" applyNumberFormat="0" applyFont="0" applyBorder="0" applyAlignment="0" applyProtection="0">
      <protection hidden="1"/>
    </xf>
    <xf numFmtId="0" fontId="47" fillId="18" borderId="49" applyNumberFormat="0" applyAlignment="0" applyProtection="0"/>
    <xf numFmtId="173" fontId="48" fillId="21" borderId="0">
      <alignment horizontal="center" vertical="top" wrapText="1"/>
    </xf>
    <xf numFmtId="3" fontId="49" fillId="0" borderId="0"/>
    <xf numFmtId="3" fontId="49" fillId="0" borderId="0" applyFont="0" applyFill="0" applyBorder="0" applyAlignment="0" applyProtection="0"/>
    <xf numFmtId="0" fontId="50" fillId="0" borderId="50">
      <alignment horizontal="center"/>
    </xf>
    <xf numFmtId="171" fontId="2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0" fontId="51" fillId="9" borderId="0">
      <alignment vertical="center" wrapText="1"/>
    </xf>
    <xf numFmtId="44" fontId="15" fillId="0" borderId="0" applyFont="0" applyFill="0" applyBorder="0" applyAlignment="0" applyProtection="0"/>
    <xf numFmtId="174" fontId="15" fillId="0" borderId="0" applyFont="0" applyFill="0" applyBorder="0" applyAlignment="0" applyProtection="0"/>
    <xf numFmtId="15" fontId="28" fillId="0" borderId="0">
      <alignment horizontal="right" vertical="center"/>
    </xf>
    <xf numFmtId="15" fontId="28" fillId="0" borderId="0">
      <alignment horizontal="right" vertical="center"/>
    </xf>
    <xf numFmtId="0" fontId="52" fillId="0" borderId="0" applyFont="0" applyFill="0" applyBorder="0" applyAlignment="0" applyProtection="0"/>
    <xf numFmtId="175" fontId="53" fillId="0" borderId="0" applyFont="0" applyFill="0" applyBorder="0" applyAlignment="0" applyProtection="0"/>
    <xf numFmtId="4" fontId="52" fillId="0" borderId="0" applyFont="0" applyFill="0" applyBorder="0" applyAlignment="0" applyProtection="0"/>
    <xf numFmtId="37" fontId="38" fillId="0" borderId="52">
      <alignment horizontal="right" vertical="top" wrapText="1"/>
      <protection locked="0"/>
    </xf>
    <xf numFmtId="2" fontId="52" fillId="0" borderId="0" applyFont="0" applyFill="0" applyBorder="0" applyAlignment="0" applyProtection="0"/>
    <xf numFmtId="0" fontId="52" fillId="0" borderId="53" applyNumberFormat="0" applyFont="0" applyFill="0" applyAlignment="0" applyProtection="0"/>
    <xf numFmtId="14" fontId="28" fillId="0" borderId="51" applyFill="0">
      <alignment horizontal="center" vertical="center" wrapText="1"/>
    </xf>
    <xf numFmtId="0" fontId="54" fillId="17" borderId="49" applyNumberFormat="0" applyAlignment="0" applyProtection="0"/>
    <xf numFmtId="0" fontId="55" fillId="9" borderId="14">
      <alignment vertical="top" wrapText="1"/>
    </xf>
    <xf numFmtId="0" fontId="56" fillId="0" borderId="0"/>
    <xf numFmtId="4" fontId="49" fillId="0" borderId="0" applyFont="0" applyFill="0" applyBorder="0" applyAlignment="0" applyProtection="0"/>
    <xf numFmtId="3" fontId="52" fillId="0" borderId="0" applyFont="0" applyFill="0" applyBorder="0" applyAlignment="0" applyProtection="0"/>
    <xf numFmtId="0" fontId="57" fillId="0" borderId="8">
      <alignment horizontal="left"/>
      <protection locked="0"/>
    </xf>
    <xf numFmtId="0" fontId="1" fillId="0" borderId="0"/>
    <xf numFmtId="0" fontId="1" fillId="0" borderId="0"/>
    <xf numFmtId="0" fontId="33" fillId="0" borderId="0"/>
    <xf numFmtId="0" fontId="35" fillId="0" borderId="0"/>
    <xf numFmtId="0" fontId="58" fillId="0" borderId="0"/>
    <xf numFmtId="0" fontId="58" fillId="0" borderId="0"/>
    <xf numFmtId="0" fontId="33" fillId="0" borderId="0"/>
    <xf numFmtId="0" fontId="1" fillId="0" borderId="0"/>
    <xf numFmtId="172" fontId="29" fillId="0" borderId="0"/>
    <xf numFmtId="172" fontId="29" fillId="0" borderId="0"/>
    <xf numFmtId="176" fontId="29" fillId="0" borderId="0" applyFont="0"/>
    <xf numFmtId="176" fontId="29" fillId="0" borderId="0" applyFont="0"/>
    <xf numFmtId="37" fontId="28" fillId="0" borderId="0">
      <alignment horizontal="right" vertical="center"/>
    </xf>
    <xf numFmtId="37" fontId="28" fillId="0" borderId="0">
      <alignment horizontal="right" vertical="center"/>
    </xf>
    <xf numFmtId="177" fontId="29" fillId="0" borderId="0" applyFont="0" applyFill="0" applyBorder="0" applyAlignment="0" applyProtection="0"/>
    <xf numFmtId="177"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10" fontId="52" fillId="0" borderId="0" applyFont="0" applyFill="0" applyBorder="0" applyAlignment="0" applyProtection="0"/>
    <xf numFmtId="0" fontId="59" fillId="0" borderId="8" applyNumberFormat="0" applyFill="0" applyBorder="0" applyAlignment="0" applyProtection="0">
      <protection hidden="1"/>
    </xf>
    <xf numFmtId="0" fontId="52" fillId="0" borderId="0"/>
    <xf numFmtId="49" fontId="60" fillId="0" borderId="0" applyBorder="0"/>
    <xf numFmtId="0" fontId="61" fillId="0" borderId="0" applyFill="0" applyBorder="0" applyProtection="0">
      <alignment horizontal="left" vertical="top"/>
    </xf>
    <xf numFmtId="0" fontId="62" fillId="20" borderId="8"/>
    <xf numFmtId="178" fontId="53" fillId="0" borderId="0" applyFont="0" applyFill="0" applyBorder="0" applyAlignment="0" applyProtection="0"/>
    <xf numFmtId="179" fontId="52" fillId="0" borderId="0" applyFont="0" applyFill="0" applyBorder="0" applyAlignment="0" applyProtection="0"/>
    <xf numFmtId="180" fontId="52" fillId="0" borderId="0" applyFon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35"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41" fillId="0" borderId="0"/>
    <xf numFmtId="0" fontId="1" fillId="0" borderId="0"/>
    <xf numFmtId="0" fontId="33" fillId="0" borderId="0"/>
    <xf numFmtId="0" fontId="37" fillId="0" borderId="0"/>
    <xf numFmtId="181" fontId="33" fillId="0" borderId="0" applyFont="0" applyFill="0" applyBorder="0" applyAlignment="0" applyProtection="0"/>
    <xf numFmtId="9" fontId="33" fillId="0" borderId="0" applyFont="0" applyFill="0" applyBorder="0" applyAlignment="0" applyProtection="0"/>
    <xf numFmtId="0" fontId="66" fillId="0" borderId="0"/>
    <xf numFmtId="0" fontId="34" fillId="0" borderId="0"/>
    <xf numFmtId="0" fontId="33" fillId="0" borderId="0"/>
    <xf numFmtId="9" fontId="33" fillId="0" borderId="0" applyFont="0" applyFill="0" applyBorder="0" applyAlignment="0" applyProtection="0"/>
    <xf numFmtId="9" fontId="1" fillId="0" borderId="0" applyFont="0" applyFill="0" applyBorder="0" applyAlignment="0" applyProtection="0"/>
    <xf numFmtId="0" fontId="29" fillId="0" borderId="0"/>
    <xf numFmtId="0" fontId="1" fillId="0" borderId="0"/>
    <xf numFmtId="0" fontId="33" fillId="0" borderId="0"/>
    <xf numFmtId="0" fontId="37" fillId="0" borderId="0"/>
    <xf numFmtId="9" fontId="1" fillId="0" borderId="0" applyFont="0" applyFill="0" applyBorder="0" applyAlignment="0" applyProtection="0"/>
    <xf numFmtId="0" fontId="34" fillId="0" borderId="0"/>
    <xf numFmtId="9" fontId="34" fillId="0" borderId="0" applyFont="0" applyFill="0" applyBorder="0" applyAlignment="0" applyProtection="0"/>
    <xf numFmtId="0" fontId="1" fillId="0" borderId="0"/>
    <xf numFmtId="0" fontId="1" fillId="0" borderId="0"/>
    <xf numFmtId="0" fontId="37" fillId="0" borderId="0"/>
    <xf numFmtId="0" fontId="15" fillId="0" borderId="0">
      <alignment wrapText="1"/>
    </xf>
    <xf numFmtId="0" fontId="65" fillId="0" borderId="0"/>
    <xf numFmtId="0" fontId="37" fillId="0" borderId="0"/>
    <xf numFmtId="0" fontId="37" fillId="0" borderId="0"/>
    <xf numFmtId="0" fontId="37" fillId="0" borderId="0"/>
    <xf numFmtId="0" fontId="67" fillId="0" borderId="0"/>
    <xf numFmtId="0" fontId="66" fillId="0" borderId="0"/>
    <xf numFmtId="9" fontId="33" fillId="0" borderId="0" applyFont="0" applyFill="0" applyBorder="0" applyAlignment="0" applyProtection="0"/>
    <xf numFmtId="9" fontId="66" fillId="0" borderId="0" applyFont="0" applyFill="0" applyBorder="0" applyAlignment="0" applyProtection="0"/>
    <xf numFmtId="0" fontId="1" fillId="0" borderId="0"/>
    <xf numFmtId="0" fontId="34" fillId="0" borderId="0"/>
    <xf numFmtId="0" fontId="66" fillId="0" borderId="0"/>
    <xf numFmtId="0" fontId="37" fillId="0" borderId="0"/>
    <xf numFmtId="0" fontId="33" fillId="0" borderId="0"/>
    <xf numFmtId="0" fontId="37" fillId="0" borderId="0"/>
    <xf numFmtId="0" fontId="37" fillId="0" borderId="0"/>
    <xf numFmtId="0" fontId="68" fillId="0" borderId="0"/>
    <xf numFmtId="0" fontId="37" fillId="0" borderId="0"/>
    <xf numFmtId="0" fontId="33" fillId="0" borderId="0"/>
    <xf numFmtId="0" fontId="68" fillId="0" borderId="0"/>
    <xf numFmtId="9" fontId="37" fillId="0" borderId="0" applyFont="0" applyFill="0" applyBorder="0" applyAlignment="0" applyProtection="0"/>
    <xf numFmtId="0" fontId="37" fillId="0" borderId="0"/>
    <xf numFmtId="0" fontId="37" fillId="0" borderId="0"/>
    <xf numFmtId="0" fontId="37" fillId="0" borderId="0"/>
    <xf numFmtId="0" fontId="37" fillId="0" borderId="0"/>
    <xf numFmtId="0" fontId="68" fillId="0" borderId="0"/>
    <xf numFmtId="0" fontId="37" fillId="0" borderId="0"/>
    <xf numFmtId="9" fontId="15" fillId="0" borderId="0" quotePrefix="1" applyFont="0" applyFill="0" applyBorder="0" applyAlignment="0">
      <protection locked="0"/>
    </xf>
    <xf numFmtId="0" fontId="37" fillId="0" borderId="0"/>
    <xf numFmtId="0" fontId="37" fillId="0" borderId="0"/>
    <xf numFmtId="0" fontId="33" fillId="0" borderId="0"/>
    <xf numFmtId="0" fontId="33" fillId="0" borderId="0"/>
    <xf numFmtId="0" fontId="37" fillId="0" borderId="0"/>
    <xf numFmtId="0" fontId="37" fillId="0" borderId="0"/>
    <xf numFmtId="0" fontId="1" fillId="0" borderId="0"/>
    <xf numFmtId="9" fontId="1" fillId="0" borderId="0" applyFont="0" applyFill="0" applyBorder="0" applyAlignment="0" applyProtection="0"/>
    <xf numFmtId="9" fontId="37" fillId="0" borderId="0" applyFont="0" applyFill="0" applyBorder="0" applyAlignment="0" applyProtection="0"/>
    <xf numFmtId="0" fontId="37" fillId="0" borderId="0"/>
    <xf numFmtId="0" fontId="37" fillId="0" borderId="0"/>
    <xf numFmtId="0" fontId="1" fillId="0" borderId="0"/>
    <xf numFmtId="0" fontId="37" fillId="0" borderId="0"/>
    <xf numFmtId="0" fontId="37" fillId="0" borderId="0"/>
    <xf numFmtId="182" fontId="37" fillId="0" borderId="0" applyFont="0" applyFill="0" applyBorder="0" applyAlignment="0" applyProtection="0"/>
    <xf numFmtId="183" fontId="1" fillId="0" borderId="0" applyFont="0" applyFill="0" applyBorder="0" applyAlignment="0" applyProtection="0"/>
    <xf numFmtId="0" fontId="38" fillId="0" borderId="0"/>
    <xf numFmtId="0" fontId="37" fillId="0" borderId="0"/>
    <xf numFmtId="0" fontId="37" fillId="0" borderId="0"/>
    <xf numFmtId="0" fontId="3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68" fillId="0" borderId="0"/>
    <xf numFmtId="0" fontId="37" fillId="0" borderId="0"/>
    <xf numFmtId="0" fontId="37" fillId="0" borderId="0"/>
    <xf numFmtId="0" fontId="37" fillId="0" borderId="0"/>
    <xf numFmtId="182" fontId="37"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9" fillId="0" borderId="0"/>
    <xf numFmtId="0" fontId="37" fillId="0" borderId="0"/>
    <xf numFmtId="0" fontId="37" fillId="0" borderId="0"/>
    <xf numFmtId="0" fontId="37" fillId="0" borderId="0"/>
    <xf numFmtId="0" fontId="70" fillId="0" borderId="0"/>
    <xf numFmtId="0" fontId="29" fillId="0" borderId="0"/>
    <xf numFmtId="0" fontId="15" fillId="0" borderId="0"/>
    <xf numFmtId="0" fontId="37" fillId="0" borderId="0"/>
    <xf numFmtId="0" fontId="37" fillId="0" borderId="0"/>
    <xf numFmtId="0" fontId="37" fillId="0" borderId="0"/>
    <xf numFmtId="0" fontId="71" fillId="0" borderId="0"/>
    <xf numFmtId="0" fontId="38" fillId="0" borderId="0"/>
    <xf numFmtId="9" fontId="1" fillId="0" borderId="0" applyFont="0" applyFill="0" applyBorder="0" applyAlignment="0" applyProtection="0"/>
    <xf numFmtId="0" fontId="37" fillId="0" borderId="0"/>
    <xf numFmtId="0" fontId="37" fillId="0" borderId="0"/>
    <xf numFmtId="9" fontId="37" fillId="0" borderId="0" applyFont="0" applyFill="0" applyBorder="0" applyAlignment="0" applyProtection="0"/>
    <xf numFmtId="0" fontId="37" fillId="0" borderId="0"/>
    <xf numFmtId="0" fontId="37" fillId="0" borderId="0"/>
    <xf numFmtId="182" fontId="37" fillId="0" borderId="0" applyFont="0" applyFill="0" applyBorder="0" applyAlignment="0" applyProtection="0"/>
    <xf numFmtId="0" fontId="38" fillId="0" borderId="0"/>
    <xf numFmtId="0" fontId="37" fillId="0" borderId="0"/>
    <xf numFmtId="9" fontId="37" fillId="0" borderId="0" applyFont="0" applyFill="0" applyBorder="0" applyAlignment="0" applyProtection="0"/>
    <xf numFmtId="0" fontId="69" fillId="0" borderId="0"/>
    <xf numFmtId="9" fontId="69" fillId="0" borderId="0" applyFont="0" applyFill="0" applyBorder="0" applyAlignment="0" applyProtection="0"/>
    <xf numFmtId="0" fontId="69" fillId="0" borderId="0"/>
    <xf numFmtId="0" fontId="69" fillId="0" borderId="0"/>
    <xf numFmtId="183" fontId="69" fillId="0" borderId="0" applyFont="0" applyFill="0" applyBorder="0" applyAlignment="0" applyProtection="0"/>
    <xf numFmtId="0" fontId="69" fillId="0" borderId="0"/>
    <xf numFmtId="0" fontId="69" fillId="0" borderId="0"/>
    <xf numFmtId="0" fontId="69" fillId="0" borderId="0"/>
    <xf numFmtId="0" fontId="37" fillId="0" borderId="0"/>
    <xf numFmtId="0" fontId="69" fillId="0" borderId="0"/>
    <xf numFmtId="0" fontId="69" fillId="0" borderId="0"/>
    <xf numFmtId="0" fontId="69" fillId="0" borderId="0"/>
    <xf numFmtId="0" fontId="69" fillId="0" borderId="0"/>
    <xf numFmtId="0" fontId="69" fillId="0" borderId="0"/>
    <xf numFmtId="0" fontId="37" fillId="0" borderId="0"/>
    <xf numFmtId="0" fontId="36" fillId="0" borderId="0"/>
    <xf numFmtId="0" fontId="23" fillId="0" borderId="0"/>
    <xf numFmtId="0" fontId="15" fillId="0" borderId="0"/>
    <xf numFmtId="0" fontId="23" fillId="0" borderId="0"/>
    <xf numFmtId="0" fontId="33" fillId="0" borderId="0"/>
    <xf numFmtId="0" fontId="37" fillId="0" borderId="0"/>
    <xf numFmtId="181" fontId="33"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9" fontId="37"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9" fontId="37" fillId="0" borderId="0" applyFont="0" applyFill="0" applyBorder="0" applyAlignment="0" applyProtection="0"/>
    <xf numFmtId="0" fontId="37" fillId="0" borderId="0"/>
    <xf numFmtId="0" fontId="37" fillId="0" borderId="0"/>
    <xf numFmtId="0" fontId="37" fillId="0" borderId="0"/>
    <xf numFmtId="0" fontId="37" fillId="0" borderId="0"/>
    <xf numFmtId="182" fontId="37"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182" fontId="37"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9" fillId="0" borderId="0"/>
    <xf numFmtId="0" fontId="37" fillId="0" borderId="0"/>
    <xf numFmtId="0" fontId="37" fillId="0" borderId="0"/>
    <xf numFmtId="0" fontId="37" fillId="0" borderId="0"/>
    <xf numFmtId="0" fontId="37" fillId="0" borderId="0"/>
    <xf numFmtId="0" fontId="37" fillId="0" borderId="0"/>
    <xf numFmtId="0" fontId="37" fillId="0" borderId="0"/>
    <xf numFmtId="0" fontId="38" fillId="0" borderId="0"/>
    <xf numFmtId="0" fontId="37" fillId="0" borderId="0"/>
    <xf numFmtId="0" fontId="37" fillId="0" borderId="0"/>
    <xf numFmtId="9" fontId="37" fillId="0" borderId="0" applyFont="0" applyFill="0" applyBorder="0" applyAlignment="0" applyProtection="0"/>
    <xf numFmtId="0" fontId="37" fillId="0" borderId="0"/>
    <xf numFmtId="0" fontId="37" fillId="0" borderId="0"/>
    <xf numFmtId="182" fontId="37" fillId="0" borderId="0" applyFont="0" applyFill="0" applyBorder="0" applyAlignment="0" applyProtection="0"/>
    <xf numFmtId="0" fontId="37" fillId="0" borderId="0"/>
    <xf numFmtId="9" fontId="37" fillId="0" borderId="0" applyFont="0" applyFill="0" applyBorder="0" applyAlignment="0" applyProtection="0"/>
    <xf numFmtId="0" fontId="37" fillId="0" borderId="0"/>
    <xf numFmtId="0" fontId="37" fillId="0" borderId="0"/>
    <xf numFmtId="0" fontId="29" fillId="0" borderId="0"/>
    <xf numFmtId="166" fontId="1"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5" fillId="0" borderId="0"/>
    <xf numFmtId="0" fontId="37" fillId="0" borderId="0"/>
    <xf numFmtId="0" fontId="37" fillId="0" borderId="0"/>
    <xf numFmtId="0" fontId="37" fillId="0" borderId="0"/>
    <xf numFmtId="0" fontId="1" fillId="0" borderId="0"/>
    <xf numFmtId="0" fontId="1" fillId="0" borderId="0"/>
    <xf numFmtId="0" fontId="1" fillId="0" borderId="0"/>
    <xf numFmtId="0" fontId="1" fillId="0" borderId="0"/>
    <xf numFmtId="0" fontId="1" fillId="0" borderId="0"/>
    <xf numFmtId="0" fontId="15" fillId="0" borderId="0"/>
    <xf numFmtId="0" fontId="34" fillId="0" borderId="0"/>
    <xf numFmtId="9" fontId="1" fillId="0" borderId="0" applyFont="0" applyFill="0" applyBorder="0" applyAlignment="0" applyProtection="0"/>
    <xf numFmtId="0" fontId="1" fillId="0" borderId="0"/>
    <xf numFmtId="0" fontId="1" fillId="0" borderId="0"/>
    <xf numFmtId="0" fontId="36" fillId="0" borderId="0"/>
    <xf numFmtId="41" fontId="33" fillId="0" borderId="0" applyFont="0" applyFill="0" applyBorder="0" applyAlignment="0" applyProtection="0"/>
    <xf numFmtId="0" fontId="36" fillId="0" borderId="0"/>
    <xf numFmtId="41" fontId="1" fillId="0" borderId="0" applyFont="0" applyFill="0" applyBorder="0" applyAlignment="0" applyProtection="0"/>
    <xf numFmtId="9" fontId="36"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0" fontId="15" fillId="0" borderId="0"/>
    <xf numFmtId="0" fontId="15"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33" fillId="0" borderId="0" applyFont="0" applyFill="0" applyBorder="0" applyAlignment="0" applyProtection="0"/>
    <xf numFmtId="0" fontId="38" fillId="0" borderId="0"/>
    <xf numFmtId="0" fontId="38" fillId="0" borderId="0"/>
    <xf numFmtId="0" fontId="23" fillId="0" borderId="0"/>
    <xf numFmtId="0" fontId="23" fillId="0" borderId="0"/>
    <xf numFmtId="0" fontId="1" fillId="0" borderId="0"/>
    <xf numFmtId="0" fontId="23" fillId="0" borderId="0"/>
    <xf numFmtId="0" fontId="23" fillId="0" borderId="0"/>
    <xf numFmtId="0" fontId="38" fillId="0" borderId="0"/>
    <xf numFmtId="0" fontId="37" fillId="0" borderId="0"/>
    <xf numFmtId="0" fontId="69" fillId="0" borderId="0"/>
    <xf numFmtId="9" fontId="1" fillId="0" borderId="0" applyFont="0" applyFill="0" applyBorder="0" applyAlignment="0" applyProtection="0"/>
    <xf numFmtId="0" fontId="1" fillId="0" borderId="0"/>
    <xf numFmtId="0" fontId="23" fillId="0" borderId="0"/>
    <xf numFmtId="0" fontId="23" fillId="0" borderId="0"/>
    <xf numFmtId="0" fontId="23" fillId="0" borderId="0"/>
    <xf numFmtId="0" fontId="1" fillId="0" borderId="0"/>
    <xf numFmtId="0" fontId="1" fillId="0" borderId="0"/>
    <xf numFmtId="0" fontId="38" fillId="0" borderId="0"/>
    <xf numFmtId="0" fontId="1" fillId="0" borderId="0"/>
    <xf numFmtId="0" fontId="37" fillId="0" borderId="0"/>
    <xf numFmtId="0" fontId="23" fillId="0" borderId="0"/>
    <xf numFmtId="0" fontId="23" fillId="0" borderId="0"/>
    <xf numFmtId="0" fontId="15"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33" fillId="0" borderId="0" applyFont="0" applyFill="0" applyBorder="0" applyAlignment="0" applyProtection="0"/>
    <xf numFmtId="9" fontId="35" fillId="0" borderId="0" applyFont="0" applyFill="0" applyBorder="0" applyAlignment="0" applyProtection="0"/>
    <xf numFmtId="0" fontId="15"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1" fontId="33" fillId="0" borderId="0" applyFont="0" applyFill="0" applyBorder="0" applyAlignment="0" applyProtection="0"/>
    <xf numFmtId="0" fontId="15" fillId="0" borderId="0"/>
    <xf numFmtId="0" fontId="15" fillId="0" borderId="0"/>
    <xf numFmtId="0" fontId="31" fillId="0" borderId="0"/>
  </cellStyleXfs>
  <cellXfs count="309">
    <xf numFmtId="0" fontId="0" fillId="0" borderId="0" xfId="0"/>
    <xf numFmtId="0" fontId="3" fillId="2" borderId="2" xfId="1" applyFont="1" applyFill="1" applyBorder="1"/>
    <xf numFmtId="0" fontId="1" fillId="2" borderId="3" xfId="1" applyFill="1" applyBorder="1"/>
    <xf numFmtId="0" fontId="1" fillId="0" borderId="0" xfId="1"/>
    <xf numFmtId="0" fontId="2" fillId="0" borderId="0" xfId="1" applyFont="1"/>
    <xf numFmtId="0" fontId="4" fillId="2" borderId="4" xfId="1" applyFont="1" applyFill="1" applyBorder="1" applyAlignment="1">
      <alignment horizontal="center" vertical="center"/>
    </xf>
    <xf numFmtId="0" fontId="4" fillId="2" borderId="0" xfId="1" applyFont="1" applyFill="1" applyAlignment="1">
      <alignment horizontal="center" vertical="center"/>
    </xf>
    <xf numFmtId="0" fontId="4" fillId="2" borderId="5"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vertical="center"/>
    </xf>
    <xf numFmtId="0" fontId="7" fillId="0" borderId="0" xfId="1" applyFont="1"/>
    <xf numFmtId="0" fontId="5" fillId="2" borderId="4" xfId="1" applyFont="1" applyFill="1" applyBorder="1" applyAlignment="1">
      <alignment vertical="center" wrapText="1"/>
    </xf>
    <xf numFmtId="0" fontId="5" fillId="2" borderId="0" xfId="1" applyFont="1" applyFill="1" applyAlignment="1">
      <alignment horizontal="right" vertical="center" wrapText="1"/>
    </xf>
    <xf numFmtId="0" fontId="5" fillId="2" borderId="0" xfId="1" applyFont="1" applyFill="1" applyAlignment="1">
      <alignment vertical="center" wrapText="1"/>
    </xf>
    <xf numFmtId="1" fontId="5" fillId="3" borderId="9" xfId="1" applyNumberFormat="1" applyFont="1" applyFill="1" applyBorder="1" applyAlignment="1" applyProtection="1">
      <alignment horizontal="center" vertical="center"/>
      <protection locked="0"/>
    </xf>
    <xf numFmtId="14" fontId="5" fillId="4" borderId="0" xfId="1" applyNumberFormat="1" applyFont="1" applyFill="1" applyAlignment="1" applyProtection="1">
      <alignment horizontal="center" vertical="center"/>
      <protection locked="0"/>
    </xf>
    <xf numFmtId="1" fontId="5" fillId="4" borderId="0" xfId="1" applyNumberFormat="1" applyFont="1" applyFill="1" applyAlignment="1" applyProtection="1">
      <alignment horizontal="center" vertical="center"/>
      <protection locked="0"/>
    </xf>
    <xf numFmtId="0" fontId="6" fillId="2" borderId="5" xfId="1" applyFont="1" applyFill="1" applyBorder="1" applyAlignment="1">
      <alignment vertical="center"/>
    </xf>
    <xf numFmtId="14" fontId="5" fillId="5" borderId="0" xfId="1" applyNumberFormat="1" applyFont="1" applyFill="1" applyAlignment="1" applyProtection="1">
      <alignment horizontal="center" vertical="center"/>
      <protection locked="0"/>
    </xf>
    <xf numFmtId="0" fontId="1" fillId="6" borderId="0" xfId="1" applyFill="1"/>
    <xf numFmtId="1" fontId="5" fillId="5" borderId="0" xfId="1" applyNumberFormat="1" applyFont="1" applyFill="1" applyAlignment="1" applyProtection="1">
      <alignment horizontal="center" vertical="center"/>
      <protection locked="0"/>
    </xf>
    <xf numFmtId="0" fontId="1" fillId="2" borderId="5" xfId="1" applyFill="1" applyBorder="1"/>
    <xf numFmtId="0" fontId="10" fillId="2" borderId="4" xfId="1" applyFont="1" applyFill="1" applyBorder="1" applyAlignment="1">
      <alignment wrapText="1"/>
    </xf>
    <xf numFmtId="0" fontId="10" fillId="2" borderId="5" xfId="1" applyFont="1" applyFill="1" applyBorder="1" applyAlignment="1">
      <alignment wrapText="1"/>
    </xf>
    <xf numFmtId="0" fontId="10" fillId="2" borderId="4" xfId="1" applyFont="1" applyFill="1" applyBorder="1"/>
    <xf numFmtId="0" fontId="10" fillId="2" borderId="0" xfId="1" applyFont="1" applyFill="1"/>
    <xf numFmtId="0" fontId="10" fillId="2" borderId="0" xfId="1" applyFont="1" applyFill="1" applyAlignment="1">
      <alignment wrapText="1"/>
    </xf>
    <xf numFmtId="0" fontId="10" fillId="2" borderId="5" xfId="1" applyFont="1" applyFill="1" applyBorder="1"/>
    <xf numFmtId="0" fontId="11" fillId="2" borderId="5" xfId="1" applyFont="1" applyFill="1" applyBorder="1" applyAlignment="1">
      <alignment vertical="center"/>
    </xf>
    <xf numFmtId="0" fontId="6" fillId="2" borderId="4" xfId="1" applyFont="1" applyFill="1" applyBorder="1" applyAlignment="1">
      <alignment horizontal="right" vertical="center" wrapText="1"/>
    </xf>
    <xf numFmtId="0" fontId="11" fillId="2" borderId="0" xfId="1" applyFont="1" applyFill="1" applyAlignment="1">
      <alignment vertical="center"/>
    </xf>
    <xf numFmtId="0" fontId="10" fillId="2" borderId="0" xfId="1" applyFont="1" applyFill="1" applyAlignment="1">
      <alignment vertical="top"/>
    </xf>
    <xf numFmtId="0" fontId="5" fillId="3" borderId="9" xfId="1" applyFont="1" applyFill="1" applyBorder="1" applyAlignment="1" applyProtection="1">
      <alignment horizontal="center" vertical="center"/>
      <protection locked="0"/>
    </xf>
    <xf numFmtId="0" fontId="5" fillId="2" borderId="0" xfId="1" applyFont="1" applyFill="1" applyAlignment="1">
      <alignment vertical="center"/>
    </xf>
    <xf numFmtId="0" fontId="10" fillId="2" borderId="0" xfId="1" applyFont="1" applyFill="1" applyAlignment="1">
      <alignment vertical="center"/>
    </xf>
    <xf numFmtId="0" fontId="10" fillId="2" borderId="5" xfId="1" applyFont="1" applyFill="1" applyBorder="1" applyAlignment="1">
      <alignment vertical="center"/>
    </xf>
    <xf numFmtId="49" fontId="5" fillId="3" borderId="9" xfId="1" applyNumberFormat="1" applyFont="1" applyFill="1" applyBorder="1" applyAlignment="1" applyProtection="1">
      <alignment horizontal="center" vertical="center"/>
      <protection locked="0"/>
    </xf>
    <xf numFmtId="0" fontId="12" fillId="2" borderId="0" xfId="1" applyFont="1" applyFill="1" applyAlignment="1">
      <alignment vertical="center"/>
    </xf>
    <xf numFmtId="0" fontId="12" fillId="2" borderId="5" xfId="1" applyFont="1" applyFill="1" applyBorder="1" applyAlignment="1">
      <alignment vertical="center"/>
    </xf>
    <xf numFmtId="0" fontId="5" fillId="2" borderId="0" xfId="1" applyFont="1" applyFill="1" applyAlignment="1">
      <alignment horizontal="center" vertical="center"/>
    </xf>
    <xf numFmtId="0" fontId="6" fillId="2" borderId="5" xfId="1" applyFont="1" applyFill="1" applyBorder="1" applyAlignment="1">
      <alignment horizontal="center" vertical="center"/>
    </xf>
    <xf numFmtId="0" fontId="5" fillId="3" borderId="7" xfId="1" applyFont="1" applyFill="1" applyBorder="1" applyAlignment="1" applyProtection="1">
      <alignment horizontal="center" vertical="center"/>
      <protection locked="0"/>
    </xf>
    <xf numFmtId="0" fontId="10" fillId="2" borderId="0" xfId="1" applyFont="1" applyFill="1" applyAlignment="1">
      <alignment vertical="top" wrapText="1"/>
    </xf>
    <xf numFmtId="0" fontId="10" fillId="2" borderId="4" xfId="1" applyFont="1" applyFill="1" applyBorder="1" applyAlignment="1">
      <alignment vertical="top"/>
    </xf>
    <xf numFmtId="0" fontId="12" fillId="2" borderId="5" xfId="1" applyFont="1" applyFill="1" applyBorder="1"/>
    <xf numFmtId="0" fontId="1" fillId="2" borderId="6" xfId="1" applyFill="1" applyBorder="1"/>
    <xf numFmtId="0" fontId="1" fillId="2" borderId="10" xfId="1" applyFill="1" applyBorder="1"/>
    <xf numFmtId="0" fontId="1" fillId="2" borderId="7" xfId="1" applyFill="1" applyBorder="1"/>
    <xf numFmtId="0" fontId="5" fillId="8" borderId="14" xfId="0" applyFont="1" applyFill="1" applyBorder="1" applyAlignment="1">
      <alignment horizontal="center" vertical="center" wrapText="1"/>
    </xf>
    <xf numFmtId="3" fontId="16" fillId="8" borderId="14" xfId="0" applyNumberFormat="1" applyFont="1" applyFill="1" applyBorder="1" applyAlignment="1">
      <alignment horizontal="center" vertical="center" wrapText="1"/>
    </xf>
    <xf numFmtId="0" fontId="16" fillId="8" borderId="14" xfId="0" applyFont="1" applyFill="1" applyBorder="1" applyAlignment="1">
      <alignment horizontal="center" vertical="center"/>
    </xf>
    <xf numFmtId="164" fontId="5" fillId="0" borderId="14" xfId="0" applyNumberFormat="1" applyFont="1" applyBorder="1" applyAlignment="1">
      <alignment horizontal="center" vertical="center"/>
    </xf>
    <xf numFmtId="3" fontId="6" fillId="0" borderId="14" xfId="0" applyNumberFormat="1" applyFont="1" applyBorder="1" applyAlignment="1" applyProtection="1">
      <alignment horizontal="right" vertical="center" shrinkToFit="1"/>
      <protection locked="0"/>
    </xf>
    <xf numFmtId="164" fontId="5" fillId="10" borderId="14" xfId="0" applyNumberFormat="1" applyFont="1" applyFill="1" applyBorder="1" applyAlignment="1">
      <alignment horizontal="center" vertical="center"/>
    </xf>
    <xf numFmtId="164" fontId="5" fillId="2" borderId="14" xfId="0" applyNumberFormat="1" applyFont="1" applyFill="1" applyBorder="1" applyAlignment="1">
      <alignment horizontal="center" vertical="center"/>
    </xf>
    <xf numFmtId="3" fontId="6" fillId="2" borderId="14" xfId="0" applyNumberFormat="1" applyFont="1" applyFill="1" applyBorder="1" applyAlignment="1" applyProtection="1">
      <alignment horizontal="right" vertical="center" shrinkToFit="1"/>
      <protection locked="0"/>
    </xf>
    <xf numFmtId="3" fontId="0" fillId="0" borderId="0" xfId="0" applyNumberFormat="1"/>
    <xf numFmtId="3" fontId="15" fillId="0" borderId="0" xfId="3" applyNumberFormat="1" applyProtection="1">
      <protection locked="0"/>
    </xf>
    <xf numFmtId="0" fontId="15" fillId="0" borderId="0" xfId="3"/>
    <xf numFmtId="3" fontId="16" fillId="8" borderId="14" xfId="3" applyNumberFormat="1" applyFont="1" applyFill="1" applyBorder="1" applyAlignment="1">
      <alignment horizontal="center" vertical="center" wrapText="1"/>
    </xf>
    <xf numFmtId="0" fontId="16" fillId="8" borderId="14" xfId="3" applyFont="1" applyFill="1" applyBorder="1" applyAlignment="1">
      <alignment horizontal="center" vertical="center"/>
    </xf>
    <xf numFmtId="164" fontId="5" fillId="12" borderId="14" xfId="0" applyNumberFormat="1" applyFont="1" applyFill="1" applyBorder="1" applyAlignment="1">
      <alignment horizontal="center" vertical="center"/>
    </xf>
    <xf numFmtId="3" fontId="20" fillId="12" borderId="14" xfId="0" applyNumberFormat="1" applyFont="1" applyFill="1" applyBorder="1" applyAlignment="1">
      <alignment horizontal="right" vertical="center" shrinkToFit="1"/>
    </xf>
    <xf numFmtId="3" fontId="20" fillId="12" borderId="14" xfId="0" applyNumberFormat="1" applyFont="1" applyFill="1" applyBorder="1" applyAlignment="1" applyProtection="1">
      <alignment horizontal="right" vertical="center" shrinkToFit="1"/>
      <protection locked="0"/>
    </xf>
    <xf numFmtId="3" fontId="20" fillId="0" borderId="14" xfId="0" applyNumberFormat="1" applyFont="1" applyBorder="1" applyAlignment="1" applyProtection="1">
      <alignment horizontal="right" vertical="center" shrinkToFit="1"/>
      <protection locked="0"/>
    </xf>
    <xf numFmtId="3" fontId="15" fillId="0" borderId="0" xfId="3" applyNumberFormat="1"/>
    <xf numFmtId="0" fontId="15" fillId="0" borderId="0" xfId="3" applyAlignment="1">
      <alignment wrapText="1"/>
    </xf>
    <xf numFmtId="0" fontId="5" fillId="8" borderId="18" xfId="3" applyFont="1" applyFill="1" applyBorder="1" applyAlignment="1">
      <alignment horizontal="center" vertical="center" wrapText="1"/>
    </xf>
    <xf numFmtId="3" fontId="16" fillId="8" borderId="18" xfId="3" applyNumberFormat="1" applyFont="1" applyFill="1" applyBorder="1" applyAlignment="1">
      <alignment horizontal="center" vertical="center" wrapText="1"/>
    </xf>
    <xf numFmtId="0" fontId="16" fillId="8" borderId="22" xfId="3" applyFont="1" applyFill="1" applyBorder="1" applyAlignment="1">
      <alignment horizontal="center" vertical="center" wrapText="1"/>
    </xf>
    <xf numFmtId="3" fontId="16" fillId="8" borderId="22" xfId="3" applyNumberFormat="1" applyFont="1" applyFill="1" applyBorder="1" applyAlignment="1">
      <alignment horizontal="center" vertical="center" wrapText="1"/>
    </xf>
    <xf numFmtId="164" fontId="5" fillId="0" borderId="26" xfId="0" applyNumberFormat="1" applyFont="1" applyBorder="1" applyAlignment="1">
      <alignment horizontal="center" vertical="center" wrapText="1"/>
    </xf>
    <xf numFmtId="164" fontId="5" fillId="12" borderId="30" xfId="0" applyNumberFormat="1" applyFont="1" applyFill="1" applyBorder="1" applyAlignment="1">
      <alignment horizontal="center" vertical="center" wrapText="1"/>
    </xf>
    <xf numFmtId="164" fontId="5" fillId="0" borderId="30" xfId="0" applyNumberFormat="1" applyFont="1" applyBorder="1" applyAlignment="1">
      <alignment horizontal="center" vertical="center" wrapText="1"/>
    </xf>
    <xf numFmtId="164" fontId="5" fillId="12" borderId="34" xfId="0" applyNumberFormat="1" applyFont="1" applyFill="1" applyBorder="1" applyAlignment="1">
      <alignment horizontal="center" vertical="center" wrapText="1"/>
    </xf>
    <xf numFmtId="3" fontId="15" fillId="0" borderId="0" xfId="3" applyNumberFormat="1" applyAlignment="1">
      <alignment wrapText="1"/>
    </xf>
    <xf numFmtId="3" fontId="15" fillId="0" borderId="0" xfId="4" applyNumberFormat="1" applyFont="1" applyAlignment="1">
      <alignment wrapText="1"/>
    </xf>
    <xf numFmtId="0" fontId="13" fillId="0" borderId="0" xfId="4" applyFont="1" applyAlignment="1">
      <alignment horizontal="center" vertical="center" wrapText="1"/>
    </xf>
    <xf numFmtId="0" fontId="15" fillId="0" borderId="0" xfId="3" applyAlignment="1">
      <alignment horizontal="center" vertical="center" wrapText="1"/>
    </xf>
    <xf numFmtId="14" fontId="14" fillId="7" borderId="0" xfId="4" applyNumberFormat="1" applyFont="1" applyFill="1" applyAlignment="1" applyProtection="1">
      <alignment horizontal="center" vertical="center"/>
      <protection locked="0"/>
    </xf>
    <xf numFmtId="0" fontId="14" fillId="0" borderId="0" xfId="4" applyFont="1" applyAlignment="1">
      <alignment horizontal="center" vertical="center"/>
    </xf>
    <xf numFmtId="3" fontId="15" fillId="0" borderId="0" xfId="3" applyNumberFormat="1" applyAlignment="1">
      <alignment horizontal="center" vertical="center" wrapText="1"/>
    </xf>
    <xf numFmtId="3" fontId="22" fillId="8" borderId="39" xfId="0" applyNumberFormat="1" applyFont="1" applyFill="1" applyBorder="1" applyAlignment="1">
      <alignment horizontal="center" vertical="center" wrapText="1"/>
    </xf>
    <xf numFmtId="49" fontId="22" fillId="8" borderId="42" xfId="0" applyNumberFormat="1" applyFont="1" applyFill="1" applyBorder="1" applyAlignment="1">
      <alignment horizontal="center" vertical="center"/>
    </xf>
    <xf numFmtId="3" fontId="22" fillId="8" borderId="42" xfId="0" applyNumberFormat="1" applyFont="1" applyFill="1" applyBorder="1" applyAlignment="1">
      <alignment horizontal="center" vertical="center" wrapText="1"/>
    </xf>
    <xf numFmtId="3" fontId="22" fillId="8" borderId="42" xfId="0" applyNumberFormat="1" applyFont="1" applyFill="1" applyBorder="1" applyAlignment="1">
      <alignment horizontal="center" vertical="center"/>
    </xf>
    <xf numFmtId="3" fontId="22" fillId="8" borderId="43" xfId="0" applyNumberFormat="1" applyFont="1" applyFill="1" applyBorder="1" applyAlignment="1">
      <alignment horizontal="center" vertical="center"/>
    </xf>
    <xf numFmtId="165" fontId="16" fillId="0" borderId="45" xfId="0" applyNumberFormat="1" applyFont="1" applyBorder="1" applyAlignment="1">
      <alignment horizontal="center" vertical="center"/>
    </xf>
    <xf numFmtId="3" fontId="23" fillId="0" borderId="45" xfId="0" applyNumberFormat="1" applyFont="1" applyBorder="1" applyAlignment="1" applyProtection="1">
      <alignment vertical="center" shrinkToFit="1"/>
      <protection locked="0"/>
    </xf>
    <xf numFmtId="3" fontId="26" fillId="10" borderId="45" xfId="0" applyNumberFormat="1" applyFont="1" applyFill="1" applyBorder="1" applyAlignment="1">
      <alignment vertical="center" shrinkToFit="1"/>
    </xf>
    <xf numFmtId="165" fontId="16" fillId="10" borderId="45" xfId="0" applyNumberFormat="1" applyFont="1" applyFill="1" applyBorder="1" applyAlignment="1">
      <alignment horizontal="center" vertical="center"/>
    </xf>
    <xf numFmtId="3" fontId="23" fillId="15" borderId="45" xfId="0" applyNumberFormat="1" applyFont="1" applyFill="1" applyBorder="1" applyAlignment="1">
      <alignment vertical="center" shrinkToFit="1"/>
    </xf>
    <xf numFmtId="165" fontId="16" fillId="10" borderId="46" xfId="0" applyNumberFormat="1" applyFont="1" applyFill="1" applyBorder="1" applyAlignment="1">
      <alignment horizontal="center" vertical="center"/>
    </xf>
    <xf numFmtId="3" fontId="26" fillId="10" borderId="46" xfId="0" applyNumberFormat="1" applyFont="1" applyFill="1" applyBorder="1" applyAlignment="1">
      <alignment vertical="center" shrinkToFit="1"/>
    </xf>
    <xf numFmtId="3" fontId="26" fillId="0" borderId="45" xfId="0" applyNumberFormat="1" applyFont="1" applyBorder="1" applyAlignment="1">
      <alignment vertical="center" shrinkToFit="1"/>
    </xf>
    <xf numFmtId="165" fontId="16" fillId="0" borderId="46" xfId="0" applyNumberFormat="1" applyFont="1" applyBorder="1" applyAlignment="1">
      <alignment horizontal="center" vertical="center"/>
    </xf>
    <xf numFmtId="3" fontId="26" fillId="0" borderId="46" xfId="0" applyNumberFormat="1" applyFont="1" applyBorder="1" applyAlignment="1">
      <alignment vertical="center" shrinkToFit="1"/>
    </xf>
    <xf numFmtId="0" fontId="27" fillId="2" borderId="0" xfId="1" applyFont="1" applyFill="1" applyAlignment="1">
      <alignment vertical="center" wrapText="1"/>
    </xf>
    <xf numFmtId="0" fontId="6" fillId="2" borderId="0" xfId="1" applyFont="1" applyFill="1" applyAlignment="1">
      <alignment horizontal="right" vertical="center" wrapText="1"/>
    </xf>
    <xf numFmtId="3" fontId="6" fillId="10" borderId="14" xfId="0" applyNumberFormat="1" applyFont="1" applyFill="1" applyBorder="1" applyAlignment="1">
      <alignment vertical="center"/>
    </xf>
    <xf numFmtId="3" fontId="6" fillId="0" borderId="14" xfId="5" applyNumberFormat="1" applyFont="1" applyBorder="1" applyAlignment="1" applyProtection="1">
      <alignment vertical="center"/>
      <protection locked="0"/>
    </xf>
    <xf numFmtId="3" fontId="20" fillId="12" borderId="14" xfId="5" applyNumberFormat="1" applyFont="1" applyFill="1" applyBorder="1" applyAlignment="1">
      <alignment vertical="center"/>
    </xf>
    <xf numFmtId="3" fontId="6" fillId="0" borderId="14" xfId="5" applyNumberFormat="1" applyFont="1" applyBorder="1" applyAlignment="1" applyProtection="1">
      <alignment horizontal="right" vertical="center" shrinkToFit="1"/>
      <protection locked="0"/>
    </xf>
    <xf numFmtId="3" fontId="20" fillId="12" borderId="14" xfId="5" applyNumberFormat="1" applyFont="1" applyFill="1" applyBorder="1" applyAlignment="1">
      <alignment horizontal="right" vertical="center" shrinkToFit="1"/>
    </xf>
    <xf numFmtId="3" fontId="17" fillId="10" borderId="14" xfId="0" applyNumberFormat="1" applyFont="1" applyFill="1" applyBorder="1" applyAlignment="1" applyProtection="1">
      <alignment horizontal="right" vertical="center" shrinkToFit="1"/>
      <protection locked="0"/>
    </xf>
    <xf numFmtId="3" fontId="6" fillId="10" borderId="14" xfId="0" applyNumberFormat="1" applyFont="1" applyFill="1" applyBorder="1" applyAlignment="1" applyProtection="1">
      <alignment horizontal="right" vertical="center" shrinkToFit="1"/>
      <protection locked="0"/>
    </xf>
    <xf numFmtId="3" fontId="6" fillId="0" borderId="54" xfId="0" applyNumberFormat="1" applyFont="1" applyBorder="1" applyAlignment="1" applyProtection="1">
      <alignment horizontal="right" vertical="center" wrapText="1"/>
      <protection locked="0"/>
    </xf>
    <xf numFmtId="3" fontId="20" fillId="12" borderId="30" xfId="0" applyNumberFormat="1" applyFont="1" applyFill="1" applyBorder="1" applyAlignment="1">
      <alignment horizontal="right" vertical="center" wrapText="1"/>
    </xf>
    <xf numFmtId="3" fontId="6" fillId="0" borderId="30" xfId="0" applyNumberFormat="1" applyFont="1" applyBorder="1" applyAlignment="1" applyProtection="1">
      <alignment horizontal="right" vertical="center" wrapText="1"/>
      <protection locked="0"/>
    </xf>
    <xf numFmtId="3" fontId="20" fillId="12" borderId="34" xfId="0" applyNumberFormat="1" applyFont="1" applyFill="1" applyBorder="1" applyAlignment="1">
      <alignment horizontal="right" vertical="center" wrapText="1"/>
    </xf>
    <xf numFmtId="3" fontId="6" fillId="0" borderId="54" xfId="0" applyNumberFormat="1" applyFont="1" applyBorder="1" applyAlignment="1" applyProtection="1">
      <alignment vertical="center" wrapText="1"/>
      <protection locked="0"/>
    </xf>
    <xf numFmtId="3" fontId="6" fillId="0" borderId="30" xfId="0" applyNumberFormat="1" applyFont="1" applyBorder="1" applyAlignment="1" applyProtection="1">
      <alignment vertical="center" wrapText="1"/>
      <protection locked="0"/>
    </xf>
    <xf numFmtId="3" fontId="20" fillId="12" borderId="30" xfId="0" applyNumberFormat="1" applyFont="1" applyFill="1" applyBorder="1" applyAlignment="1">
      <alignment vertical="center" wrapText="1"/>
    </xf>
    <xf numFmtId="3" fontId="20" fillId="12" borderId="34" xfId="0" applyNumberFormat="1" applyFont="1" applyFill="1" applyBorder="1" applyAlignment="1">
      <alignment vertical="center" wrapText="1"/>
    </xf>
    <xf numFmtId="0" fontId="6" fillId="2" borderId="4" xfId="1" applyFont="1" applyFill="1" applyBorder="1" applyAlignment="1">
      <alignment horizontal="right" vertical="center" wrapText="1"/>
    </xf>
    <xf numFmtId="0" fontId="6" fillId="2" borderId="0" xfId="1" applyFont="1" applyFill="1" applyAlignment="1">
      <alignment horizontal="right" vertical="center" wrapText="1"/>
    </xf>
    <xf numFmtId="0" fontId="10" fillId="3" borderId="6" xfId="1" applyFont="1" applyFill="1" applyBorder="1" applyAlignment="1" applyProtection="1">
      <alignment vertical="center"/>
      <protection locked="0"/>
    </xf>
    <xf numFmtId="0" fontId="10" fillId="3" borderId="10" xfId="1" applyFont="1" applyFill="1" applyBorder="1" applyAlignment="1" applyProtection="1">
      <alignment vertical="center"/>
      <protection locked="0"/>
    </xf>
    <xf numFmtId="0" fontId="10" fillId="3" borderId="7" xfId="1" applyFont="1" applyFill="1" applyBorder="1" applyAlignment="1" applyProtection="1">
      <alignment vertical="center"/>
      <protection locked="0"/>
    </xf>
    <xf numFmtId="0" fontId="6" fillId="2" borderId="2"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10" fillId="2" borderId="0" xfId="1" applyFont="1" applyFill="1"/>
    <xf numFmtId="0" fontId="10" fillId="3" borderId="6" xfId="0" applyFont="1" applyFill="1" applyBorder="1" applyAlignment="1" applyProtection="1">
      <alignment vertical="center"/>
      <protection locked="0"/>
    </xf>
    <xf numFmtId="0" fontId="10" fillId="3" borderId="10" xfId="0" applyFont="1" applyFill="1" applyBorder="1" applyAlignment="1" applyProtection="1">
      <alignment vertical="center"/>
      <protection locked="0"/>
    </xf>
    <xf numFmtId="0" fontId="10" fillId="3" borderId="7" xfId="0" applyFont="1" applyFill="1" applyBorder="1" applyAlignment="1" applyProtection="1">
      <alignment vertical="center"/>
      <protection locked="0"/>
    </xf>
    <xf numFmtId="0" fontId="5" fillId="3" borderId="6" xfId="0" applyFont="1" applyFill="1" applyBorder="1" applyAlignment="1" applyProtection="1">
      <alignment vertical="center"/>
      <protection locked="0"/>
    </xf>
    <xf numFmtId="0" fontId="5" fillId="3" borderId="10" xfId="0" applyFont="1" applyFill="1" applyBorder="1" applyAlignment="1" applyProtection="1">
      <alignment vertical="center"/>
      <protection locked="0"/>
    </xf>
    <xf numFmtId="0" fontId="5" fillId="3" borderId="7" xfId="0" applyFont="1" applyFill="1" applyBorder="1" applyAlignment="1" applyProtection="1">
      <alignment vertical="center"/>
      <protection locked="0"/>
    </xf>
    <xf numFmtId="0" fontId="6" fillId="2" borderId="0" xfId="1" applyFont="1" applyFill="1" applyAlignment="1">
      <alignment vertical="center"/>
    </xf>
    <xf numFmtId="49" fontId="5" fillId="7" borderId="6" xfId="2" applyNumberFormat="1" applyFont="1" applyFill="1" applyBorder="1" applyAlignment="1" applyProtection="1">
      <alignment horizontal="left" vertical="center"/>
      <protection locked="0" hidden="1"/>
    </xf>
    <xf numFmtId="49" fontId="5" fillId="7" borderId="10" xfId="2" applyNumberFormat="1" applyFont="1" applyFill="1" applyBorder="1" applyAlignment="1" applyProtection="1">
      <alignment horizontal="left" vertical="center"/>
      <protection locked="0" hidden="1"/>
    </xf>
    <xf numFmtId="49" fontId="5" fillId="7" borderId="7" xfId="2" applyNumberFormat="1" applyFont="1" applyFill="1" applyBorder="1" applyAlignment="1" applyProtection="1">
      <alignment horizontal="left" vertical="center"/>
      <protection locked="0" hidden="1"/>
    </xf>
    <xf numFmtId="0" fontId="6" fillId="2" borderId="0" xfId="1" applyFont="1" applyFill="1" applyAlignment="1">
      <alignment horizontal="center" vertical="center"/>
    </xf>
    <xf numFmtId="0" fontId="6" fillId="2" borderId="5" xfId="1" applyFont="1" applyFill="1" applyBorder="1" applyAlignment="1">
      <alignment horizontal="center" vertical="center"/>
    </xf>
    <xf numFmtId="0" fontId="5" fillId="3" borderId="6"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6" fillId="2" borderId="4" xfId="1" applyFont="1" applyFill="1" applyBorder="1" applyAlignment="1">
      <alignment horizontal="left" vertical="center"/>
    </xf>
    <xf numFmtId="0" fontId="6" fillId="2" borderId="0" xfId="1" applyFont="1" applyFill="1" applyAlignment="1">
      <alignment horizontal="left" vertical="center"/>
    </xf>
    <xf numFmtId="0" fontId="5" fillId="3" borderId="6" xfId="1" applyFont="1" applyFill="1" applyBorder="1" applyAlignment="1" applyProtection="1">
      <alignment vertical="center"/>
      <protection locked="0"/>
    </xf>
    <xf numFmtId="0" fontId="5" fillId="3" borderId="10" xfId="1" applyFont="1" applyFill="1" applyBorder="1" applyAlignment="1" applyProtection="1">
      <alignment vertical="center"/>
      <protection locked="0"/>
    </xf>
    <xf numFmtId="0" fontId="5" fillId="3" borderId="7" xfId="1" applyFont="1" applyFill="1" applyBorder="1" applyAlignment="1" applyProtection="1">
      <alignment vertical="center"/>
      <protection locked="0"/>
    </xf>
    <xf numFmtId="0" fontId="10" fillId="2" borderId="0" xfId="1" applyFont="1" applyFill="1" applyAlignment="1">
      <alignment vertical="top"/>
    </xf>
    <xf numFmtId="0" fontId="6" fillId="2" borderId="0" xfId="1" applyFont="1" applyFill="1" applyAlignment="1">
      <alignment vertical="top"/>
    </xf>
    <xf numFmtId="0" fontId="5" fillId="3" borderId="6" xfId="1" applyFont="1" applyFill="1" applyBorder="1" applyAlignment="1" applyProtection="1">
      <alignment horizontal="right" vertical="center"/>
      <protection locked="0"/>
    </xf>
    <xf numFmtId="0" fontId="5" fillId="3" borderId="10" xfId="1" applyFont="1" applyFill="1" applyBorder="1" applyAlignment="1" applyProtection="1">
      <alignment horizontal="right" vertical="center"/>
      <protection locked="0"/>
    </xf>
    <xf numFmtId="0" fontId="5" fillId="3" borderId="7" xfId="1" applyFont="1" applyFill="1" applyBorder="1" applyAlignment="1" applyProtection="1">
      <alignment horizontal="right" vertical="center"/>
      <protection locked="0"/>
    </xf>
    <xf numFmtId="0" fontId="10" fillId="2" borderId="0" xfId="1" applyFont="1" applyFill="1" applyProtection="1">
      <protection locked="0"/>
    </xf>
    <xf numFmtId="0" fontId="10" fillId="2" borderId="0" xfId="1" applyFont="1" applyFill="1" applyAlignment="1">
      <alignment vertical="top" wrapText="1"/>
    </xf>
    <xf numFmtId="0" fontId="6" fillId="2" borderId="4" xfId="1" applyFont="1" applyFill="1" applyBorder="1" applyAlignment="1">
      <alignment horizontal="center" vertical="center"/>
    </xf>
    <xf numFmtId="0" fontId="6" fillId="2" borderId="4" xfId="1" applyFont="1" applyFill="1" applyBorder="1" applyAlignment="1">
      <alignment horizontal="right" vertical="center"/>
    </xf>
    <xf numFmtId="0" fontId="6" fillId="2" borderId="0" xfId="1" applyFont="1" applyFill="1" applyAlignment="1">
      <alignment horizontal="right" vertical="center"/>
    </xf>
    <xf numFmtId="0" fontId="11" fillId="2" borderId="0" xfId="1" applyFont="1" applyFill="1" applyAlignment="1">
      <alignment vertical="center"/>
    </xf>
    <xf numFmtId="0" fontId="10" fillId="3" borderId="6" xfId="0" applyFont="1" applyFill="1" applyBorder="1" applyProtection="1">
      <protection locked="0"/>
    </xf>
    <xf numFmtId="0" fontId="10" fillId="3" borderId="10" xfId="0" applyFont="1" applyFill="1" applyBorder="1" applyProtection="1">
      <protection locked="0"/>
    </xf>
    <xf numFmtId="0" fontId="10" fillId="3" borderId="7" xfId="0" applyFont="1" applyFill="1" applyBorder="1" applyProtection="1">
      <protection locked="0"/>
    </xf>
    <xf numFmtId="1" fontId="5" fillId="7" borderId="6" xfId="2" applyNumberFormat="1" applyFont="1" applyFill="1" applyBorder="1" applyAlignment="1" applyProtection="1">
      <alignment horizontal="center" vertical="center"/>
      <protection locked="0" hidden="1"/>
    </xf>
    <xf numFmtId="1" fontId="5" fillId="7" borderId="7" xfId="2" applyNumberFormat="1" applyFont="1" applyFill="1" applyBorder="1" applyAlignment="1" applyProtection="1">
      <alignment horizontal="center" vertical="center"/>
      <protection locked="0" hidden="1"/>
    </xf>
    <xf numFmtId="49" fontId="5" fillId="3" borderId="6" xfId="0" applyNumberFormat="1" applyFont="1" applyFill="1" applyBorder="1" applyAlignment="1" applyProtection="1">
      <alignment horizontal="center" vertical="center"/>
      <protection locked="0"/>
    </xf>
    <xf numFmtId="49" fontId="5" fillId="3" borderId="7" xfId="0" applyNumberFormat="1" applyFont="1" applyFill="1" applyBorder="1" applyAlignment="1" applyProtection="1">
      <alignment horizontal="center" vertical="center"/>
      <protection locked="0"/>
    </xf>
    <xf numFmtId="0" fontId="10" fillId="2" borderId="4" xfId="1" applyFont="1" applyFill="1" applyBorder="1" applyAlignment="1">
      <alignment vertical="center" wrapText="1"/>
    </xf>
    <xf numFmtId="0" fontId="10" fillId="2" borderId="0" xfId="1" applyFont="1" applyFill="1" applyAlignment="1">
      <alignment vertical="center" wrapText="1"/>
    </xf>
    <xf numFmtId="0" fontId="6" fillId="0" borderId="4" xfId="2" applyFont="1" applyBorder="1" applyAlignment="1" applyProtection="1">
      <alignment horizontal="right" vertical="center"/>
      <protection hidden="1"/>
    </xf>
    <xf numFmtId="0" fontId="6" fillId="0" borderId="5" xfId="2" applyFont="1" applyBorder="1" applyAlignment="1" applyProtection="1">
      <alignment horizontal="right"/>
      <protection hidden="1"/>
    </xf>
    <xf numFmtId="0" fontId="6" fillId="2" borderId="5" xfId="1" applyFont="1" applyFill="1" applyBorder="1" applyAlignment="1">
      <alignment horizontal="right" vertical="center" wrapText="1"/>
    </xf>
    <xf numFmtId="49" fontId="5" fillId="7" borderId="6" xfId="2" applyNumberFormat="1" applyFont="1" applyFill="1" applyBorder="1" applyAlignment="1" applyProtection="1">
      <alignment horizontal="center" vertical="center"/>
      <protection locked="0" hidden="1"/>
    </xf>
    <xf numFmtId="49" fontId="5" fillId="7" borderId="7" xfId="2" applyNumberFormat="1" applyFont="1" applyFill="1" applyBorder="1" applyAlignment="1" applyProtection="1">
      <alignment horizontal="center" vertical="center"/>
      <protection locked="0" hidden="1"/>
    </xf>
    <xf numFmtId="0" fontId="11" fillId="2" borderId="4" xfId="1" applyFont="1" applyFill="1" applyBorder="1" applyAlignment="1">
      <alignment vertical="center"/>
    </xf>
    <xf numFmtId="0" fontId="5" fillId="3" borderId="6"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8" fillId="2" borderId="4" xfId="1" applyFont="1" applyFill="1" applyBorder="1" applyAlignment="1">
      <alignment horizontal="center" vertical="center" wrapText="1"/>
    </xf>
    <xf numFmtId="0" fontId="8" fillId="2" borderId="0" xfId="1" applyFont="1" applyFill="1" applyAlignment="1">
      <alignment horizontal="center" vertical="center" wrapText="1"/>
    </xf>
    <xf numFmtId="0" fontId="10" fillId="2" borderId="0" xfId="1" applyFont="1" applyFill="1" applyAlignment="1">
      <alignment wrapText="1"/>
    </xf>
    <xf numFmtId="0" fontId="13" fillId="0" borderId="1" xfId="2" applyFont="1" applyBorder="1" applyAlignment="1"/>
    <xf numFmtId="0" fontId="13" fillId="0" borderId="2" xfId="2" applyFont="1" applyBorder="1" applyAlignment="1"/>
    <xf numFmtId="0" fontId="4" fillId="2" borderId="4" xfId="1" applyFont="1" applyFill="1" applyBorder="1" applyAlignment="1">
      <alignment horizontal="center" vertical="center"/>
    </xf>
    <xf numFmtId="0" fontId="4" fillId="2" borderId="0" xfId="1" applyFont="1" applyFill="1" applyAlignment="1">
      <alignment horizontal="center" vertical="center"/>
    </xf>
    <xf numFmtId="0" fontId="4" fillId="2" borderId="5" xfId="1" applyFont="1" applyFill="1" applyBorder="1" applyAlignment="1">
      <alignment horizontal="center" vertical="center"/>
    </xf>
    <xf numFmtId="0" fontId="5" fillId="2" borderId="4" xfId="2" applyFont="1" applyFill="1" applyBorder="1" applyAlignment="1" applyProtection="1">
      <alignment horizontal="left" vertical="center" wrapText="1"/>
      <protection hidden="1"/>
    </xf>
    <xf numFmtId="0" fontId="5" fillId="2" borderId="0" xfId="2" applyFont="1" applyFill="1" applyAlignment="1" applyProtection="1">
      <alignment horizontal="left" vertical="center" wrapText="1"/>
      <protection hidden="1"/>
    </xf>
    <xf numFmtId="0" fontId="5" fillId="2" borderId="5" xfId="2" applyFont="1" applyFill="1" applyBorder="1" applyAlignment="1" applyProtection="1">
      <alignment horizontal="left" vertical="center" wrapText="1"/>
      <protection hidden="1"/>
    </xf>
    <xf numFmtId="14" fontId="5" fillId="3" borderId="6" xfId="1" applyNumberFormat="1" applyFont="1" applyFill="1" applyBorder="1" applyAlignment="1" applyProtection="1">
      <alignment horizontal="center" vertical="center"/>
      <protection locked="0"/>
    </xf>
    <xf numFmtId="14" fontId="5" fillId="3" borderId="7" xfId="1" applyNumberFormat="1" applyFont="1" applyFill="1" applyBorder="1" applyAlignment="1" applyProtection="1">
      <alignment horizontal="center" vertical="center"/>
      <protection locked="0"/>
    </xf>
    <xf numFmtId="0" fontId="5" fillId="0" borderId="4" xfId="1" applyFont="1" applyBorder="1" applyAlignment="1">
      <alignment horizontal="center" vertical="center" wrapText="1"/>
    </xf>
    <xf numFmtId="0" fontId="5" fillId="0" borderId="0" xfId="1" applyFont="1" applyAlignment="1">
      <alignment horizontal="center" vertical="center" wrapText="1"/>
    </xf>
    <xf numFmtId="0" fontId="5" fillId="0" borderId="5" xfId="1" applyFont="1" applyBorder="1" applyAlignment="1">
      <alignment horizontal="center" vertical="center" wrapText="1"/>
    </xf>
    <xf numFmtId="0" fontId="10" fillId="2" borderId="4" xfId="1" applyFont="1" applyFill="1" applyBorder="1" applyAlignment="1">
      <alignment wrapText="1"/>
    </xf>
    <xf numFmtId="0" fontId="6" fillId="0" borderId="14" xfId="0" applyFont="1" applyBorder="1" applyAlignment="1">
      <alignment horizontal="left" vertical="center" wrapText="1"/>
    </xf>
    <xf numFmtId="0" fontId="5" fillId="0" borderId="14" xfId="0" applyFont="1" applyBorder="1" applyAlignment="1">
      <alignment horizontal="left" vertical="center" wrapText="1"/>
    </xf>
    <xf numFmtId="0" fontId="5" fillId="10" borderId="14" xfId="0" applyFont="1" applyFill="1" applyBorder="1" applyAlignment="1">
      <alignment horizontal="left" vertical="center" wrapText="1"/>
    </xf>
    <xf numFmtId="0" fontId="6" fillId="10" borderId="14" xfId="0" applyFont="1" applyFill="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2" borderId="14" xfId="0" applyFont="1" applyFill="1" applyBorder="1" applyAlignment="1">
      <alignment horizontal="left" vertical="center" wrapText="1"/>
    </xf>
    <xf numFmtId="0" fontId="28" fillId="9" borderId="14" xfId="0" applyFont="1" applyFill="1" applyBorder="1" applyAlignment="1">
      <alignment horizontal="left" vertical="center" wrapText="1"/>
    </xf>
    <xf numFmtId="0" fontId="6" fillId="0" borderId="14" xfId="0" applyFont="1" applyBorder="1" applyAlignment="1">
      <alignment horizontal="left" vertical="center"/>
    </xf>
    <xf numFmtId="0" fontId="13" fillId="0" borderId="0" xfId="0" applyFont="1" applyAlignment="1">
      <alignment horizontal="center" vertical="center" wrapText="1"/>
    </xf>
    <xf numFmtId="0" fontId="0" fillId="0" borderId="0" xfId="0" applyAlignment="1">
      <alignment horizontal="center" vertical="center" wrapText="1"/>
    </xf>
    <xf numFmtId="0" fontId="1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9" fillId="0" borderId="10" xfId="0" applyFont="1" applyBorder="1" applyAlignment="1">
      <alignment horizontal="right" vertical="top" wrapText="1"/>
    </xf>
    <xf numFmtId="0" fontId="14" fillId="7" borderId="12" xfId="0" applyFont="1"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3" xfId="0" applyBorder="1" applyAlignment="1" applyProtection="1">
      <alignment vertical="center" wrapText="1"/>
      <protection locked="0"/>
    </xf>
    <xf numFmtId="0" fontId="5" fillId="8" borderId="14" xfId="0" applyFont="1" applyFill="1" applyBorder="1" applyAlignment="1">
      <alignment horizontal="center" vertical="center" wrapText="1"/>
    </xf>
    <xf numFmtId="0" fontId="0" fillId="0" borderId="14" xfId="0" applyBorder="1" applyAlignment="1">
      <alignment horizontal="center" vertical="center" wrapText="1"/>
    </xf>
    <xf numFmtId="0" fontId="16" fillId="8" borderId="14" xfId="0" applyFont="1" applyFill="1" applyBorder="1" applyAlignment="1">
      <alignment horizontal="center" vertical="center"/>
    </xf>
    <xf numFmtId="0" fontId="0" fillId="0" borderId="14" xfId="0" applyBorder="1" applyAlignment="1">
      <alignment horizontal="center" vertical="center"/>
    </xf>
    <xf numFmtId="0" fontId="6" fillId="0" borderId="14" xfId="0" applyFont="1" applyBorder="1" applyAlignment="1">
      <alignment horizontal="left" vertical="center" wrapText="1" indent="1"/>
    </xf>
    <xf numFmtId="0" fontId="18" fillId="9" borderId="14" xfId="5" applyFont="1" applyFill="1" applyBorder="1" applyAlignment="1">
      <alignment horizontal="left" vertical="center" wrapText="1"/>
    </xf>
    <xf numFmtId="0" fontId="18" fillId="9" borderId="14" xfId="5" applyFont="1" applyFill="1" applyBorder="1" applyAlignment="1">
      <alignment vertical="center" wrapText="1"/>
    </xf>
    <xf numFmtId="0" fontId="15" fillId="0" borderId="14" xfId="5" applyBorder="1"/>
    <xf numFmtId="0" fontId="18" fillId="10" borderId="14" xfId="0" applyFont="1" applyFill="1" applyBorder="1" applyAlignment="1">
      <alignment horizontal="left" vertical="center" wrapText="1"/>
    </xf>
    <xf numFmtId="0" fontId="18" fillId="0" borderId="14" xfId="0" applyFont="1" applyBorder="1" applyAlignment="1">
      <alignment horizontal="left" vertical="center" wrapText="1" indent="1"/>
    </xf>
    <xf numFmtId="0" fontId="6" fillId="0" borderId="14" xfId="5"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18" fillId="12" borderId="14" xfId="0" applyFont="1" applyFill="1" applyBorder="1" applyAlignment="1">
      <alignment horizontal="left" vertical="center" wrapText="1"/>
    </xf>
    <xf numFmtId="0" fontId="5" fillId="9" borderId="14" xfId="0" applyFont="1" applyFill="1" applyBorder="1" applyAlignment="1">
      <alignment horizontal="left" vertical="center" wrapText="1"/>
    </xf>
    <xf numFmtId="0" fontId="5" fillId="9" borderId="14" xfId="0" applyFont="1" applyFill="1" applyBorder="1" applyAlignment="1">
      <alignment vertical="center" wrapText="1"/>
    </xf>
    <xf numFmtId="0" fontId="0" fillId="0" borderId="14" xfId="0" applyBorder="1"/>
    <xf numFmtId="0" fontId="5" fillId="12" borderId="14" xfId="0" applyFont="1" applyFill="1" applyBorder="1" applyAlignment="1">
      <alignment horizontal="left" vertical="center" wrapText="1"/>
    </xf>
    <xf numFmtId="0" fontId="19" fillId="12" borderId="14" xfId="0" applyFont="1" applyFill="1" applyBorder="1" applyAlignment="1">
      <alignment horizontal="left" vertical="center" wrapText="1"/>
    </xf>
    <xf numFmtId="0" fontId="6" fillId="12" borderId="14" xfId="0" applyFont="1" applyFill="1" applyBorder="1" applyAlignment="1">
      <alignment horizontal="left" vertical="center" wrapText="1" indent="1"/>
    </xf>
    <xf numFmtId="0" fontId="18" fillId="9" borderId="14" xfId="0" applyFont="1" applyFill="1" applyBorder="1" applyAlignment="1">
      <alignment horizontal="left" vertical="center" wrapText="1"/>
    </xf>
    <xf numFmtId="0" fontId="18" fillId="9" borderId="14" xfId="0" applyFont="1" applyFill="1" applyBorder="1" applyAlignment="1">
      <alignment vertical="center" wrapText="1"/>
    </xf>
    <xf numFmtId="0" fontId="19" fillId="0" borderId="14" xfId="0" applyFont="1" applyBorder="1" applyAlignment="1">
      <alignment horizontal="left" vertical="center" wrapText="1"/>
    </xf>
    <xf numFmtId="0" fontId="21" fillId="0" borderId="14" xfId="0" applyFont="1" applyBorder="1" applyAlignment="1">
      <alignment horizontal="left" vertical="center" wrapText="1"/>
    </xf>
    <xf numFmtId="0" fontId="6" fillId="12" borderId="14" xfId="0" applyFont="1" applyFill="1" applyBorder="1" applyAlignment="1">
      <alignment horizontal="left" vertical="center" wrapText="1"/>
    </xf>
    <xf numFmtId="0" fontId="19" fillId="12" borderId="14" xfId="0" applyFont="1" applyFill="1" applyBorder="1" applyAlignment="1">
      <alignment horizontal="left" vertical="center"/>
    </xf>
    <xf numFmtId="0" fontId="16" fillId="8" borderId="14" xfId="3" applyFont="1" applyFill="1" applyBorder="1" applyAlignment="1">
      <alignment horizontal="center" vertical="center"/>
    </xf>
    <xf numFmtId="0" fontId="13" fillId="0" borderId="0" xfId="3"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4" fillId="0" borderId="0" xfId="3" applyFont="1" applyAlignment="1" applyProtection="1">
      <alignment horizontal="center" vertical="top" wrapText="1"/>
      <protection locked="0"/>
    </xf>
    <xf numFmtId="0" fontId="15" fillId="0" borderId="0" xfId="3" applyAlignment="1" applyProtection="1">
      <alignment horizontal="right" vertical="top" wrapText="1"/>
      <protection locked="0"/>
    </xf>
    <xf numFmtId="0" fontId="14" fillId="11" borderId="6" xfId="3" applyFont="1" applyFill="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10" xfId="0" applyBorder="1" applyProtection="1">
      <protection locked="0"/>
    </xf>
    <xf numFmtId="0" fontId="5" fillId="8" borderId="14" xfId="3" applyFont="1" applyFill="1" applyBorder="1" applyAlignment="1">
      <alignment horizontal="center" vertical="center" wrapText="1"/>
    </xf>
    <xf numFmtId="3" fontId="16" fillId="8" borderId="14" xfId="3" applyNumberFormat="1" applyFont="1" applyFill="1" applyBorder="1" applyAlignment="1">
      <alignment horizontal="center" vertical="center" wrapText="1"/>
    </xf>
    <xf numFmtId="3" fontId="7" fillId="0" borderId="14" xfId="0" applyNumberFormat="1" applyFont="1" applyBorder="1" applyAlignment="1">
      <alignment horizontal="center" vertical="center" wrapText="1"/>
    </xf>
    <xf numFmtId="0" fontId="18" fillId="12" borderId="27" xfId="0" applyFont="1" applyFill="1" applyBorder="1" applyAlignment="1">
      <alignment horizontal="left" vertical="center" wrapText="1"/>
    </xf>
    <xf numFmtId="0" fontId="18" fillId="12" borderId="28" xfId="0" applyFont="1" applyFill="1" applyBorder="1" applyAlignment="1">
      <alignment horizontal="left" vertical="center" wrapText="1"/>
    </xf>
    <xf numFmtId="0" fontId="18" fillId="12" borderId="29" xfId="0" applyFont="1" applyFill="1" applyBorder="1" applyAlignment="1">
      <alignment horizontal="lef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18" fillId="0" borderId="27" xfId="0" applyFont="1" applyBorder="1" applyAlignment="1">
      <alignment horizontal="left" vertical="center" wrapText="1"/>
    </xf>
    <xf numFmtId="0" fontId="18" fillId="0" borderId="28" xfId="0" applyFont="1" applyBorder="1" applyAlignment="1">
      <alignment horizontal="left" vertical="center" wrapText="1"/>
    </xf>
    <xf numFmtId="0" fontId="18" fillId="0" borderId="29" xfId="0" applyFont="1" applyBorder="1" applyAlignment="1">
      <alignment horizontal="left" vertical="center" wrapText="1"/>
    </xf>
    <xf numFmtId="0" fontId="18" fillId="12" borderId="31" xfId="0" applyFont="1" applyFill="1" applyBorder="1" applyAlignment="1">
      <alignment horizontal="left" vertical="center" wrapText="1"/>
    </xf>
    <xf numFmtId="0" fontId="18" fillId="12" borderId="32" xfId="0" applyFont="1" applyFill="1" applyBorder="1" applyAlignment="1">
      <alignment horizontal="left" vertical="center" wrapText="1"/>
    </xf>
    <xf numFmtId="0" fontId="18" fillId="12" borderId="33" xfId="0" applyFont="1" applyFill="1" applyBorder="1" applyAlignment="1">
      <alignment horizontal="left" vertical="center" wrapText="1"/>
    </xf>
    <xf numFmtId="0" fontId="5" fillId="12" borderId="27" xfId="0" applyFont="1" applyFill="1" applyBorder="1" applyAlignment="1">
      <alignment horizontal="left" vertical="center" wrapText="1"/>
    </xf>
    <xf numFmtId="0" fontId="5" fillId="12" borderId="28" xfId="0" applyFont="1" applyFill="1" applyBorder="1" applyAlignment="1">
      <alignment horizontal="left" vertical="center" wrapText="1"/>
    </xf>
    <xf numFmtId="0" fontId="5" fillId="12" borderId="29" xfId="0" applyFont="1" applyFill="1" applyBorder="1" applyAlignment="1">
      <alignment horizontal="left" vertical="center" wrapText="1"/>
    </xf>
    <xf numFmtId="0" fontId="18" fillId="13" borderId="1" xfId="0" applyFont="1" applyFill="1" applyBorder="1" applyAlignment="1">
      <alignment horizontal="left" vertical="center" wrapText="1" shrinkToFit="1"/>
    </xf>
    <xf numFmtId="0" fontId="18" fillId="13" borderId="2" xfId="0" applyFont="1" applyFill="1" applyBorder="1" applyAlignment="1">
      <alignment horizontal="left" vertical="center" wrapText="1" shrinkToFit="1"/>
    </xf>
    <xf numFmtId="0" fontId="18" fillId="13" borderId="3" xfId="0" applyFont="1" applyFill="1" applyBorder="1" applyAlignment="1">
      <alignment horizontal="left" vertical="center" wrapText="1" shrinkToFi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12" borderId="27" xfId="0" applyFont="1" applyFill="1" applyBorder="1" applyAlignment="1">
      <alignment horizontal="left" vertical="center" wrapText="1"/>
    </xf>
    <xf numFmtId="0" fontId="6" fillId="12" borderId="28" xfId="0" applyFont="1" applyFill="1" applyBorder="1" applyAlignment="1">
      <alignment horizontal="left" vertical="center" wrapText="1"/>
    </xf>
    <xf numFmtId="0" fontId="6" fillId="12" borderId="29" xfId="0" applyFont="1" applyFill="1" applyBorder="1" applyAlignment="1">
      <alignment horizontal="left" vertical="center" wrapText="1"/>
    </xf>
    <xf numFmtId="0" fontId="21" fillId="0" borderId="27" xfId="0" applyFont="1" applyBorder="1" applyAlignment="1">
      <alignment horizontal="left" vertical="center" wrapText="1"/>
    </xf>
    <xf numFmtId="0" fontId="21" fillId="0" borderId="28" xfId="0" applyFont="1" applyBorder="1" applyAlignment="1">
      <alignment horizontal="left" vertical="center" wrapText="1"/>
    </xf>
    <xf numFmtId="0" fontId="21" fillId="0" borderId="29" xfId="0" applyFont="1" applyBorder="1" applyAlignment="1">
      <alignment horizontal="left" vertical="center" wrapText="1"/>
    </xf>
    <xf numFmtId="0" fontId="16" fillId="8" borderId="19" xfId="3" applyFont="1"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3" fillId="0" borderId="0" xfId="3" applyFont="1" applyAlignment="1">
      <alignment horizontal="center" vertical="center" wrapText="1"/>
    </xf>
    <xf numFmtId="0" fontId="0" fillId="0" borderId="0" xfId="0" applyAlignment="1">
      <alignment horizontal="center" wrapText="1"/>
    </xf>
    <xf numFmtId="0" fontId="15" fillId="0" borderId="10" xfId="3" applyBorder="1" applyAlignment="1">
      <alignment horizontal="right" vertical="top" wrapText="1"/>
    </xf>
    <xf numFmtId="0" fontId="16" fillId="7" borderId="12" xfId="3" applyFont="1" applyFill="1" applyBorder="1" applyAlignment="1" applyProtection="1">
      <alignment vertical="center" wrapText="1"/>
      <protection locked="0"/>
    </xf>
    <xf numFmtId="0" fontId="5" fillId="8" borderId="15" xfId="3"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24" fillId="14" borderId="47" xfId="0" applyFont="1" applyFill="1" applyBorder="1" applyAlignment="1">
      <alignment horizontal="left" vertical="center"/>
    </xf>
    <xf numFmtId="0" fontId="23" fillId="0" borderId="47" xfId="0" applyFont="1" applyBorder="1" applyAlignment="1">
      <alignment vertical="center"/>
    </xf>
    <xf numFmtId="0" fontId="24" fillId="0" borderId="45" xfId="0" applyFont="1" applyBorder="1" applyAlignment="1">
      <alignment horizontal="left" vertical="center" wrapText="1"/>
    </xf>
    <xf numFmtId="0" fontId="24" fillId="0" borderId="46" xfId="0" applyFont="1" applyBorder="1" applyAlignment="1">
      <alignment horizontal="left" vertical="center" wrapText="1"/>
    </xf>
    <xf numFmtId="0" fontId="23" fillId="0" borderId="45" xfId="0" applyFont="1" applyBorder="1" applyAlignment="1">
      <alignment horizontal="left" vertical="center" wrapText="1"/>
    </xf>
    <xf numFmtId="0" fontId="16" fillId="0" borderId="46" xfId="0" applyFont="1" applyBorder="1" applyAlignment="1">
      <alignment horizontal="left" vertical="center" wrapText="1"/>
    </xf>
    <xf numFmtId="0" fontId="16" fillId="10" borderId="46" xfId="0" applyFont="1" applyFill="1" applyBorder="1" applyAlignment="1">
      <alignment horizontal="left" vertical="center" wrapText="1"/>
    </xf>
    <xf numFmtId="0" fontId="24" fillId="10" borderId="45" xfId="0" applyFont="1" applyFill="1" applyBorder="1" applyAlignment="1">
      <alignment horizontal="left" vertical="center" wrapText="1"/>
    </xf>
    <xf numFmtId="0" fontId="24" fillId="10" borderId="46" xfId="0" applyFont="1" applyFill="1" applyBorder="1" applyAlignment="1">
      <alignment horizontal="left" vertical="center" wrapText="1"/>
    </xf>
    <xf numFmtId="0" fontId="23" fillId="0" borderId="47" xfId="0" applyFont="1" applyBorder="1"/>
    <xf numFmtId="0" fontId="16" fillId="0" borderId="45" xfId="0" applyFont="1" applyBorder="1" applyAlignment="1">
      <alignment horizontal="left" vertical="center" wrapText="1"/>
    </xf>
    <xf numFmtId="3" fontId="22" fillId="8" borderId="37" xfId="0" applyNumberFormat="1" applyFont="1" applyFill="1" applyBorder="1" applyAlignment="1">
      <alignment horizontal="center" vertical="center" wrapText="1"/>
    </xf>
    <xf numFmtId="3" fontId="23" fillId="0" borderId="40" xfId="0" applyNumberFormat="1" applyFont="1" applyBorder="1"/>
    <xf numFmtId="49" fontId="22" fillId="8" borderId="41" xfId="0" applyNumberFormat="1" applyFont="1" applyFill="1" applyBorder="1" applyAlignment="1">
      <alignment horizontal="center" vertical="center" wrapText="1"/>
    </xf>
    <xf numFmtId="49" fontId="22" fillId="8" borderId="42" xfId="0" applyNumberFormat="1" applyFont="1" applyFill="1" applyBorder="1" applyAlignment="1">
      <alignment horizontal="center" vertical="center" wrapText="1"/>
    </xf>
    <xf numFmtId="0" fontId="24" fillId="14" borderId="44" xfId="0" applyFont="1" applyFill="1" applyBorder="1" applyAlignment="1">
      <alignment horizontal="left" vertical="center"/>
    </xf>
    <xf numFmtId="0" fontId="25" fillId="14" borderId="44" xfId="0" applyFont="1" applyFill="1" applyBorder="1" applyAlignment="1">
      <alignment vertical="center"/>
    </xf>
    <xf numFmtId="0" fontId="25" fillId="14" borderId="48" xfId="0" applyFont="1" applyFill="1" applyBorder="1" applyAlignment="1">
      <alignment vertical="center"/>
    </xf>
    <xf numFmtId="0" fontId="23" fillId="0" borderId="44" xfId="0" applyFont="1" applyBorder="1" applyAlignment="1">
      <alignment vertical="center"/>
    </xf>
    <xf numFmtId="3" fontId="22" fillId="8" borderId="36" xfId="0" applyNumberFormat="1" applyFont="1" applyFill="1" applyBorder="1" applyAlignment="1">
      <alignment horizontal="center" vertical="center" wrapText="1"/>
    </xf>
    <xf numFmtId="3" fontId="23" fillId="0" borderId="39" xfId="0" applyNumberFormat="1" applyFont="1" applyBorder="1"/>
    <xf numFmtId="0" fontId="16" fillId="10" borderId="45" xfId="0" applyFont="1" applyFill="1" applyBorder="1" applyAlignment="1">
      <alignment horizontal="left" vertical="center" wrapText="1"/>
    </xf>
    <xf numFmtId="0" fontId="13" fillId="0" borderId="0" xfId="4" applyFont="1" applyAlignment="1">
      <alignment horizontal="center" vertical="center" wrapText="1"/>
    </xf>
    <xf numFmtId="0" fontId="15" fillId="0" borderId="0" xfId="3" applyAlignment="1">
      <alignment horizontal="center" vertical="center" wrapText="1"/>
    </xf>
    <xf numFmtId="0" fontId="14" fillId="0" borderId="0" xfId="4" applyFont="1" applyAlignment="1">
      <alignment horizontal="center" vertical="center"/>
    </xf>
    <xf numFmtId="0" fontId="22" fillId="8" borderId="35" xfId="0" applyFont="1" applyFill="1" applyBorder="1" applyAlignment="1">
      <alignment horizontal="center" vertical="center" wrapText="1"/>
    </xf>
    <xf numFmtId="0" fontId="23" fillId="0" borderId="36"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39" xfId="0" applyFont="1" applyBorder="1" applyAlignment="1">
      <alignment horizontal="center" vertical="center" wrapText="1"/>
    </xf>
    <xf numFmtId="0" fontId="22" fillId="8" borderId="36" xfId="0" applyFont="1" applyFill="1" applyBorder="1" applyAlignment="1">
      <alignment horizontal="center" vertical="center" wrapText="1"/>
    </xf>
    <xf numFmtId="0" fontId="23" fillId="0" borderId="39" xfId="0" applyFont="1" applyBorder="1"/>
    <xf numFmtId="0" fontId="15" fillId="0" borderId="0" xfId="0" applyFont="1" applyAlignment="1">
      <alignment horizontal="left" vertical="top" wrapText="1"/>
    </xf>
  </cellXfs>
  <cellStyles count="986">
    <cellStyle name="20% - Accent3 2" xfId="604" xr:uid="{2E6493AD-1029-4C22-9CCE-14B8898FEDED}"/>
    <cellStyle name="Array" xfId="605" xr:uid="{8C6FD472-7D3D-42D4-A787-042649A64F2A}"/>
    <cellStyle name="Array Enter" xfId="606" xr:uid="{DCB5F208-E7D7-4226-A5A9-DDF51D655E5A}"/>
    <cellStyle name="Calculation 2" xfId="607" xr:uid="{0ADEE230-6354-40C1-A69F-2C76A3B66670}"/>
    <cellStyle name="Checks" xfId="608" xr:uid="{81BD8710-F793-41DD-B413-8EDE550C6263}"/>
    <cellStyle name="cijeli" xfId="609" xr:uid="{CE8B230A-1E6D-490F-A703-CFF69486A505}"/>
    <cellStyle name="cj" xfId="610" xr:uid="{EEDF81B1-F6B7-42A9-80DF-A14347187E4A}"/>
    <cellStyle name="Column_Title" xfId="611" xr:uid="{534A8D6E-0CB4-47DF-9956-5210EF305550}"/>
    <cellStyle name="Comma [0] 2" xfId="612" xr:uid="{22D5CC4B-E455-4F02-A647-91C43C524EE6}"/>
    <cellStyle name="Comma [0] 2 2" xfId="931" xr:uid="{73DBFAAF-6A2B-440D-B9AA-4E0333150B8E}"/>
    <cellStyle name="Comma [0] 3" xfId="982" xr:uid="{6A4D087B-4C21-461A-A7E9-98F6745F7860}"/>
    <cellStyle name="Comma 10" xfId="415" xr:uid="{43F3108D-0A01-4909-BFA6-B5E502429FB1}"/>
    <cellStyle name="Comma 11" xfId="427" xr:uid="{4A11D3B6-D673-4530-8EBC-0D1DA5C9FF70}"/>
    <cellStyle name="Comma 12" xfId="30" xr:uid="{F705B7A0-86EA-460A-85C8-E58DB6078028}"/>
    <cellStyle name="Comma 2" xfId="42" xr:uid="{B67A8B24-AAD8-4AE5-8D5C-0475EECB22E7}"/>
    <cellStyle name="Comma 2 10" xfId="265" xr:uid="{0E0C2D91-34CD-4C77-AFB6-8BE189B0EF42}"/>
    <cellStyle name="Comma 2 10 2" xfId="387" xr:uid="{0C3BB793-4B93-4155-BDF3-E71529D0783C}"/>
    <cellStyle name="Comma 2 11" xfId="300" xr:uid="{F3715468-1A9B-4635-9A19-92BE30CD6364}"/>
    <cellStyle name="Comma 2 12" xfId="177" xr:uid="{B2E2B957-A7F3-4D8C-AE68-3967FF4DCA38}"/>
    <cellStyle name="Comma 2 13" xfId="420" xr:uid="{BD1D2B0B-B2F4-4AD6-BBD6-D41A1DBB834D}"/>
    <cellStyle name="Comma 2 14" xfId="432" xr:uid="{376EF28D-2D90-4840-8BC3-CDE327504C6E}"/>
    <cellStyle name="Comma 2 15" xfId="448" xr:uid="{02257F04-4664-4F11-BC6A-F9169A656C68}"/>
    <cellStyle name="Comma 2 16" xfId="519" xr:uid="{35B211F3-35CB-4A5C-9264-B2D30C03FB6E}"/>
    <cellStyle name="Comma 2 17" xfId="553" xr:uid="{19E52D78-BD9A-4BEF-9DC7-6A822521E75D}"/>
    <cellStyle name="Comma 2 18" xfId="936" xr:uid="{140A0DCF-B42C-4C6B-A7C3-80C67ADDED71}"/>
    <cellStyle name="Comma 2 19" xfId="64" xr:uid="{0BA2F7DC-64A2-4BA2-9FB8-0CC38FDD2E8F}"/>
    <cellStyle name="Comma 2 2" xfId="84" xr:uid="{29CAB4A1-C88F-4720-83C0-098F4ABD0DB3}"/>
    <cellStyle name="Comma 2 2 2" xfId="105" xr:uid="{88C15EFF-FE99-401B-AB9C-83459E23E89B}"/>
    <cellStyle name="Comma 2 2 2 2" xfId="288" xr:uid="{7D562860-8C84-4681-95D8-D28D5AFDDCC9}"/>
    <cellStyle name="Comma 2 2 2 2 2" xfId="409" xr:uid="{5B09A668-6F38-4062-BF61-F9520FEEC3F3}"/>
    <cellStyle name="Comma 2 2 2 2 3" xfId="667" xr:uid="{C8715958-1F5E-44DB-9D1F-BF9809AE0F92}"/>
    <cellStyle name="Comma 2 2 2 3" xfId="322" xr:uid="{21588F35-715C-4425-B2F0-5694AE5C03C1}"/>
    <cellStyle name="Comma 2 2 2 3 2" xfId="907" xr:uid="{7B1FB426-D046-4574-902C-C62763BF2357}"/>
    <cellStyle name="Comma 2 2 2 4" xfId="200" xr:uid="{79E25B84-4817-4199-9544-15EA0BDF68D6}"/>
    <cellStyle name="Comma 2 2 2 5" xfId="460" xr:uid="{89C9C8FA-1ACD-4C04-AAB1-C34ABF1B1A29}"/>
    <cellStyle name="Comma 2 2 2 6" xfId="578" xr:uid="{5E93DED0-EACC-4FEA-A72D-91DA158C752F}"/>
    <cellStyle name="Comma 2 2 3" xfId="127" xr:uid="{8C2E7C10-797B-4F69-AE54-BDBE3B16D189}"/>
    <cellStyle name="Comma 2 2 3 2" xfId="337" xr:uid="{425DA6A4-5703-4CD1-9BA9-C6E475AE0F4E}"/>
    <cellStyle name="Comma 2 2 3 3" xfId="215" xr:uid="{11735FB1-0C3B-447F-AC1F-0CA94DB666B1}"/>
    <cellStyle name="Comma 2 2 3 4" xfId="461" xr:uid="{93F6CFB2-D342-4408-AFB8-CEE9027368DF}"/>
    <cellStyle name="Comma 2 2 3 5" xfId="527" xr:uid="{754D5D40-4D53-48CF-A8FB-CFD01BD8B885}"/>
    <cellStyle name="Comma 2 2 3 6" xfId="614" xr:uid="{FCEFD4B5-25F4-44DE-A5A5-79B19BBD3339}"/>
    <cellStyle name="Comma 2 2 4" xfId="245" xr:uid="{9D8FEFDF-5D21-4665-B948-937612BBC28B}"/>
    <cellStyle name="Comma 2 2 4 2" xfId="367" xr:uid="{967CFFE7-7513-4600-BAE8-D644699C261C}"/>
    <cellStyle name="Comma 2 2 4 3" xfId="683" xr:uid="{5E72BDAE-A1D3-411D-BF60-0A048A8380B3}"/>
    <cellStyle name="Comma 2 2 5" xfId="273" xr:uid="{610BC48A-8471-4785-9045-EB6ADE16177E}"/>
    <cellStyle name="Comma 2 2 5 2" xfId="395" xr:uid="{47586E13-A731-4F1A-8BA1-91F626EAD366}"/>
    <cellStyle name="Comma 2 2 6" xfId="308" xr:uid="{B1375608-5DC6-467E-A14B-A86E3D85EA00}"/>
    <cellStyle name="Comma 2 2 7" xfId="185" xr:uid="{D5B264DA-2C0B-4CC3-8A64-FA8FD8CC6CD1}"/>
    <cellStyle name="Comma 2 2 8" xfId="449" xr:uid="{98D76186-6388-4D31-85CE-92188F0FCE1A}"/>
    <cellStyle name="Comma 2 2 9" xfId="566" xr:uid="{0C6C86FB-E0B9-4E86-9A4B-AAA994C1282C}"/>
    <cellStyle name="Comma 2 3" xfId="81" xr:uid="{D7139443-0DD5-4EB1-B008-852DD09C7D32}"/>
    <cellStyle name="Comma 2 3 2" xfId="271" xr:uid="{9C8E75F4-A1B2-466D-A968-3D0A6D1E5491}"/>
    <cellStyle name="Comma 2 3 2 2" xfId="393" xr:uid="{B2DF94FC-1C8A-4862-A262-6999D5BE795E}"/>
    <cellStyle name="Comma 2 3 2 3" xfId="668" xr:uid="{CFDAE1E3-6580-456A-A9B8-5C12094B0DD8}"/>
    <cellStyle name="Comma 2 3 3" xfId="306" xr:uid="{E74F148F-AED1-4C26-86BF-ADCCFC6A3C63}"/>
    <cellStyle name="Comma 2 3 3 2" xfId="829" xr:uid="{14E22593-32F8-4D36-9F77-9F3DEBD98FCD}"/>
    <cellStyle name="Comma 2 3 4" xfId="183" xr:uid="{2B47446B-106A-4326-B9BD-C7E746DC73F7}"/>
    <cellStyle name="Comma 2 3 5" xfId="462" xr:uid="{D99C7F39-4DD3-4F5D-9B47-A18BA127C8B3}"/>
    <cellStyle name="Comma 2 3 6" xfId="564" xr:uid="{9738E6F1-28CD-4B57-8019-F5B53BC79945}"/>
    <cellStyle name="Comma 2 4" xfId="102" xr:uid="{BE88EEC0-9EF8-457F-B507-FFFE969A66C5}"/>
    <cellStyle name="Comma 2 4 2" xfId="285" xr:uid="{209315ED-B74B-4467-B774-01990A487234}"/>
    <cellStyle name="Comma 2 4 2 2" xfId="406" xr:uid="{9E5D285C-4602-4B38-8C04-64F8ADA1991E}"/>
    <cellStyle name="Comma 2 4 2 3" xfId="669" xr:uid="{36473AAE-779B-4881-8DCA-C54B4C056FD8}"/>
    <cellStyle name="Comma 2 4 3" xfId="319" xr:uid="{41A2EC19-352A-4779-A4CF-9BC7C7EA6ADE}"/>
    <cellStyle name="Comma 2 4 3 2" xfId="689" xr:uid="{578C2953-7C8E-4B0D-B71F-719721337777}"/>
    <cellStyle name="Comma 2 4 4" xfId="197" xr:uid="{5FA7456F-F6B9-4065-996C-02CC6669AAFE}"/>
    <cellStyle name="Comma 2 4 5" xfId="463" xr:uid="{8B02C711-F5FE-4494-B83E-51E6799E2A39}"/>
    <cellStyle name="Comma 2 4 6" xfId="576" xr:uid="{CBFFEC3A-A381-4594-BD16-F44400ACB661}"/>
    <cellStyle name="Comma 2 5" xfId="119" xr:uid="{AAB48174-B77B-450D-B06D-060A329A34BE}"/>
    <cellStyle name="Comma 2 5 2" xfId="332" xr:uid="{84C9D232-CC9C-4131-BCD9-51E26606D89A}"/>
    <cellStyle name="Comma 2 5 2 2" xfId="613" xr:uid="{F306C1B6-1BC5-4A68-BC18-BFCA8393D3EA}"/>
    <cellStyle name="Comma 2 5 3" xfId="210" xr:uid="{BC5CCE38-3C5D-4109-BB01-7E78BB498146}"/>
    <cellStyle name="Comma 2 5 4" xfId="464" xr:uid="{51233BCA-08D0-4B35-95F8-31D6C8BDBBB9}"/>
    <cellStyle name="Comma 2 5 5" xfId="588" xr:uid="{70FDD633-AB11-427E-8211-7A0014BFFF8F}"/>
    <cellStyle name="Comma 2 6" xfId="143" xr:uid="{2C23E770-E861-4D54-B236-C1B17142E396}"/>
    <cellStyle name="Comma 2 6 2" xfId="351" xr:uid="{CFFB28F0-70BB-423A-9AA7-CA795679D724}"/>
    <cellStyle name="Comma 2 6 3" xfId="229" xr:uid="{F01F296E-84F8-4F5A-8FEE-615255036844}"/>
    <cellStyle name="Comma 2 6 4" xfId="557" xr:uid="{08EA66DD-38F8-4E25-A133-DC87EE068892}"/>
    <cellStyle name="Comma 2 7" xfId="152" xr:uid="{8684E621-47C8-4A23-BFCE-CA157ECAD631}"/>
    <cellStyle name="Comma 2 7 2" xfId="360" xr:uid="{28D048A7-61A8-424D-823E-03DA3145AE4B}"/>
    <cellStyle name="Comma 2 7 3" xfId="238" xr:uid="{DD03FBA0-E185-4059-8DCF-ED1C297C2A8A}"/>
    <cellStyle name="Comma 2 7 4" xfId="597" xr:uid="{E539DCB1-7160-4091-B8C5-D87BDE72CBE8}"/>
    <cellStyle name="Comma 2 8" xfId="165" xr:uid="{55C2609E-38F5-4148-AF2B-1C1D6CD039AC}"/>
    <cellStyle name="Comma 2 8 2" xfId="366" xr:uid="{8D31337F-495E-452B-A4AB-47A67A457029}"/>
    <cellStyle name="Comma 2 8 3" xfId="244" xr:uid="{CEA6D68B-1EF9-46E5-BBE6-BC6B9FCF26CE}"/>
    <cellStyle name="Comma 2 9" xfId="257" xr:uid="{C46C197C-B918-46B7-A20D-8705ACB5E384}"/>
    <cellStyle name="Comma 2 9 2" xfId="379" xr:uid="{A71B9D05-7155-4AE0-BD5A-300E4ECC9259}"/>
    <cellStyle name="Comma 3" xfId="56" xr:uid="{85B05018-DEC4-4E9E-90A8-51D34E08EDCC}"/>
    <cellStyle name="Comma 3 10" xfId="450" xr:uid="{C9D55E9B-7B26-45D8-A5CD-E96E1BF3DA0C}"/>
    <cellStyle name="Comma 3 11" xfId="520" xr:uid="{FADDB126-7B9E-4EA2-86C5-77AD87331B05}"/>
    <cellStyle name="Comma 3 12" xfId="548" xr:uid="{DCF869BB-4598-44B5-B48B-E05218DE3DEC}"/>
    <cellStyle name="Comma 3 2" xfId="83" xr:uid="{3A86E037-485B-4AF7-9844-FF2A9073CE5D}"/>
    <cellStyle name="Comma 3 2 2" xfId="272" xr:uid="{0A048CB8-0FBD-4130-BA6E-424C43CAD730}"/>
    <cellStyle name="Comma 3 2 2 2" xfId="394" xr:uid="{C881E747-782B-4FD0-B085-F16DD582B29C}"/>
    <cellStyle name="Comma 3 2 2 3" xfId="616" xr:uid="{4490184A-B822-44C5-B9EB-8C070FDA6015}"/>
    <cellStyle name="Comma 3 2 3" xfId="307" xr:uid="{E02B3611-7A7B-468F-ACAA-0AD6C2452DC3}"/>
    <cellStyle name="Comma 3 2 4" xfId="184" xr:uid="{87F6AC3A-40AB-4190-B03D-4EFEE763B1DF}"/>
    <cellStyle name="Comma 3 2 5" xfId="465" xr:uid="{04F0D71A-96EF-4941-899F-D556EEA9AECA}"/>
    <cellStyle name="Comma 3 2 6" xfId="540" xr:uid="{15632D5B-3DEB-4254-8F49-D7255A82AE57}"/>
    <cellStyle name="Comma 3 2 7" xfId="565" xr:uid="{70DFB49A-D4D3-463E-B139-520DB36C42B6}"/>
    <cellStyle name="Comma 3 3" xfId="104" xr:uid="{595FE4A3-93C0-40AE-A113-4328B3C314B7}"/>
    <cellStyle name="Comma 3 3 2" xfId="287" xr:uid="{9ACB5591-FECD-45A5-9F0C-34173851575A}"/>
    <cellStyle name="Comma 3 3 2 2" xfId="408" xr:uid="{67239884-67B6-42C7-8A6F-98979B47167F}"/>
    <cellStyle name="Comma 3 3 2 3" xfId="670" xr:uid="{6DECFD0D-85FA-415C-A201-07E6C96B2620}"/>
    <cellStyle name="Comma 3 3 3" xfId="321" xr:uid="{C9C629F1-97F2-40D4-9041-9F4439A7A0D1}"/>
    <cellStyle name="Comma 3 3 4" xfId="199" xr:uid="{C70694DC-1423-4DCB-8709-F4A7430191A6}"/>
    <cellStyle name="Comma 3 3 5" xfId="466" xr:uid="{2A9FD746-BDBE-46EB-920E-E226F907956B}"/>
    <cellStyle name="Comma 3 3 6" xfId="577" xr:uid="{65CF3E33-C35D-416E-A88F-A616C941C77B}"/>
    <cellStyle name="Comma 3 4" xfId="122" xr:uid="{F97A4D2C-01D2-4E16-B560-A92A9BC9F27D}"/>
    <cellStyle name="Comma 3 4 2" xfId="335" xr:uid="{8E0BDA5D-8CF4-4E25-9192-3806ED1E5A44}"/>
    <cellStyle name="Comma 3 4 3" xfId="213" xr:uid="{AEF7493F-80AB-4DB9-857C-C8AF16D19357}"/>
    <cellStyle name="Comma 3 4 4" xfId="467" xr:uid="{6ECB9DE9-F73E-4AB1-9835-E07325346B40}"/>
    <cellStyle name="Comma 3 4 5" xfId="556" xr:uid="{CE3F58A6-1112-46BB-9986-BAB8ED1E78DF}"/>
    <cellStyle name="Comma 3 5" xfId="154" xr:uid="{D661E3B0-2986-4CF4-8C44-F031516BFFE3}"/>
    <cellStyle name="Comma 3 5 2" xfId="362" xr:uid="{B94DA601-659C-4A16-BB0D-8F453F1295DB}"/>
    <cellStyle name="Comma 3 5 3" xfId="240" xr:uid="{E8E1A337-6D4E-4E37-82CD-EEE1410FFAA0}"/>
    <cellStyle name="Comma 3 5 4" xfId="615" xr:uid="{92D915E4-85AE-4D4A-B60E-AA8C5691AB87}"/>
    <cellStyle name="Comma 3 6" xfId="167" xr:uid="{72D27266-B869-4E60-9646-8D9CCA295134}"/>
    <cellStyle name="Comma 3 6 2" xfId="368" xr:uid="{17F466FA-B77F-4E85-957A-0B0108BA517D}"/>
    <cellStyle name="Comma 3 6 3" xfId="246" xr:uid="{E547B934-A867-47C3-8F10-77B857679DD3}"/>
    <cellStyle name="Comma 3 6 4" xfId="682" xr:uid="{B6D0E963-2D05-4CC9-A0BE-D034A94FE181}"/>
    <cellStyle name="Comma 3 7" xfId="260" xr:uid="{0EEAE4F4-4EFA-46C4-B73D-B5E0377267FE}"/>
    <cellStyle name="Comma 3 7 2" xfId="382" xr:uid="{19EB54E3-5AA1-400D-A564-663AB297C46A}"/>
    <cellStyle name="Comma 3 8" xfId="295" xr:uid="{3EAE7D08-D7B7-4A80-B635-AFEB764B853F}"/>
    <cellStyle name="Comma 3 9" xfId="172" xr:uid="{ACC63054-D976-445C-8226-ED8AD823AC5F}"/>
    <cellStyle name="Comma 4" xfId="79" xr:uid="{17F69E4F-F526-4680-A6A0-863C13D0FC71}"/>
    <cellStyle name="Comma 4 2" xfId="110" xr:uid="{6F488079-315D-4BC1-B79F-CD71E452B7E9}"/>
    <cellStyle name="Comma 4 2 2" xfId="536" xr:uid="{94A150C8-2B98-46C3-B923-8D156DE0818B}"/>
    <cellStyle name="Comma 4 3" xfId="269" xr:uid="{BC8F030B-DB46-419B-8D64-AA47BE57A197}"/>
    <cellStyle name="Comma 4 3 2" xfId="391" xr:uid="{68F40287-B5D8-4DD0-80FD-CFB58795745B}"/>
    <cellStyle name="Comma 4 3 3" xfId="617" xr:uid="{B4E3ED41-AB59-4031-B61D-1B854FA5C17C}"/>
    <cellStyle name="Comma 4 4" xfId="304" xr:uid="{E377E5D9-D4EE-40BD-A49E-397BB2D0065E}"/>
    <cellStyle name="Comma 4 5" xfId="181" xr:uid="{BD5C0606-E64A-40FC-B77D-8B45B1B828BF}"/>
    <cellStyle name="Comma 4 6" xfId="468" xr:uid="{A164C592-1D83-4A9E-859D-66B34450A326}"/>
    <cellStyle name="Comma 4 7" xfId="524" xr:uid="{91F7B8B8-66B3-4452-8A77-AA26853FFE7E}"/>
    <cellStyle name="Comma 4 8" xfId="562" xr:uid="{B4D7046D-B45E-4F76-8EA7-23F926AEB726}"/>
    <cellStyle name="Comma 5" xfId="97" xr:uid="{9230D300-F5DB-49A1-AD52-8CD27B37B71C}"/>
    <cellStyle name="Comma 5 2" xfId="280" xr:uid="{E9804062-277A-4D33-8616-8ADE88FEEEA7}"/>
    <cellStyle name="Comma 5 2 2" xfId="401" xr:uid="{D239773A-1376-4583-813B-0D72DF331BC2}"/>
    <cellStyle name="Comma 5 2 3" xfId="671" xr:uid="{A684D440-E18F-4DBE-9D53-CB9EA469F757}"/>
    <cellStyle name="Comma 5 3" xfId="314" xr:uid="{A39F1CAA-B9DC-465C-9A8E-9BBC71BC8A3E}"/>
    <cellStyle name="Comma 5 4" xfId="192" xr:uid="{AE70FE38-CCD4-4437-A8FE-FEA64ABA5743}"/>
    <cellStyle name="Comma 5 5" xfId="470" xr:uid="{A08FF578-88C4-444F-8507-47825EA79C7D}"/>
    <cellStyle name="Comma 5 6" xfId="528" xr:uid="{55181E68-4E67-462D-992F-16D412EC0A9E}"/>
    <cellStyle name="Comma 5 7" xfId="571" xr:uid="{A3DA2850-6097-4B30-86A8-02842516FE74}"/>
    <cellStyle name="Comma 6" xfId="114" xr:uid="{901F5ECD-707A-4BFF-B4B2-A1F56DA70094}"/>
    <cellStyle name="Comma 6 2" xfId="327" xr:uid="{E179B2A5-6E06-4C93-8528-A4D085F0CE03}"/>
    <cellStyle name="Comma 6 3" xfId="205" xr:uid="{C1C808E4-81BB-4DDA-B4AC-EE5063AEED5E}"/>
    <cellStyle name="Comma 6 4" xfId="471" xr:uid="{812FCC67-A16A-4674-8A89-668F91B225E3}"/>
    <cellStyle name="Comma 6 5" xfId="531" xr:uid="{993CF9A4-5A99-47C1-BF8A-8406F18E7118}"/>
    <cellStyle name="Comma 6 6" xfId="583" xr:uid="{EC705577-EE40-4663-842E-B1CFC6555189}"/>
    <cellStyle name="Comma 7" xfId="138" xr:uid="{BFA0BEB0-E700-4732-A411-51F9FA26B8E8}"/>
    <cellStyle name="Comma 7 2" xfId="346" xr:uid="{BF7EB810-635F-44E8-B3F9-8A88A63993D7}"/>
    <cellStyle name="Comma 7 3" xfId="224" xr:uid="{076683FA-9314-4C1C-A8FE-320A1DCF1BCF}"/>
    <cellStyle name="Comma 7 4" xfId="592" xr:uid="{F7798FB5-894E-47B5-AF39-E3730D74281F}"/>
    <cellStyle name="Comma 76" xfId="542" xr:uid="{3F2FC4FE-D7D3-43CB-8D33-4ECDA6C143FA}"/>
    <cellStyle name="Comma 8" xfId="147" xr:uid="{79B78F24-C180-4077-AFB1-B0C56AA834A7}"/>
    <cellStyle name="Comma 8 2" xfId="355" xr:uid="{DBC65CC6-0629-425F-8563-127D4A179C2B}"/>
    <cellStyle name="Comma 8 3" xfId="233" xr:uid="{280EC80D-1D24-4665-9D24-F2705864CA73}"/>
    <cellStyle name="Comma 9" xfId="160" xr:uid="{AB14B843-B312-4D82-B771-10FDAF301639}"/>
    <cellStyle name="Comma 9 2" xfId="374" xr:uid="{06030DC8-1797-40D7-AAC7-3B4B8B4DCE64}"/>
    <cellStyle name="Comma 9 3" xfId="252" xr:uid="{FC628EA8-B66F-4DE8-A5AD-144135021342}"/>
    <cellStyle name="Croattext" xfId="618" xr:uid="{0EBEEE58-81C6-4C72-86CD-DAF21035CC9F}"/>
    <cellStyle name="Currency 2" xfId="619" xr:uid="{5A2CCEE9-3774-4C2B-ABF1-62CCB9537F3E}"/>
    <cellStyle name="Currency 2 2" xfId="620" xr:uid="{5EF89855-E346-4C43-BCE8-EA2CA720AD36}"/>
    <cellStyle name="Date" xfId="621" xr:uid="{E85B1F22-90E7-491C-8CF0-9004038261F2}"/>
    <cellStyle name="Date 2" xfId="622" xr:uid="{5F6984DF-5426-477A-920E-CE1AF08ACAFF}"/>
    <cellStyle name="Datum" xfId="623" xr:uid="{3AA32542-7898-4B88-9A79-59E2F228DD5A}"/>
    <cellStyle name="Dezimal [0]_ChartsSPORT" xfId="624" xr:uid="{EE6AC478-F0DB-4C93-8673-19E3FE90CA72}"/>
    <cellStyle name="Dezimal_ChartsSPORT" xfId="625" xr:uid="{78AB700F-FBD3-44F9-B15A-F43FFB098D4A}"/>
    <cellStyle name="Entry" xfId="626" xr:uid="{12E3B29F-34F3-4374-902A-F6973A10746D}"/>
    <cellStyle name="Fest" xfId="627" xr:uid="{933C74E2-83D8-45A7-A7A4-5D9682895303}"/>
    <cellStyle name="Gesamt" xfId="628" xr:uid="{64CE297F-5D17-4063-B830-6A011BC741FE}"/>
    <cellStyle name="Good 2" xfId="126" xr:uid="{3E041C11-FD24-4E2C-A7E9-0F8116F23880}"/>
    <cellStyle name="Heading" xfId="629" xr:uid="{33C23295-1232-4429-98D8-003EB029BBD5}"/>
    <cellStyle name="Hyperlink 2" xfId="8" xr:uid="{FA662FF5-397D-4393-AB5E-714E4048839C}"/>
    <cellStyle name="Hyperlink 3" xfId="66" xr:uid="{D3DD62A7-F6FD-4963-885C-D1A15CFFFCC8}"/>
    <cellStyle name="Hyperlink 4" xfId="78" xr:uid="{12A637D6-8814-40F2-AF07-9E4A1249B3FC}"/>
    <cellStyle name="Input 2" xfId="630" xr:uid="{62C8ED86-2770-49C7-9022-6FF841F9B817}"/>
    <cellStyle name="IntCoTitles" xfId="631" xr:uid="{66583138-CC87-4A87-B954-BD7EDF173CDB}"/>
    <cellStyle name="InterCoT" xfId="632" xr:uid="{20C5CFA6-6B78-4800-9D08-EFFB54D7E6FF}"/>
    <cellStyle name="kn" xfId="633" xr:uid="{6DB66A50-A979-4812-9335-DBF44E6F0F54}"/>
    <cellStyle name="Komma0" xfId="634" xr:uid="{D9D97B5A-B306-44BF-8989-D8BE1102F5B0}"/>
    <cellStyle name="MacroCode" xfId="635" xr:uid="{C95FE7E7-4908-47EE-9723-F2162FD837D4}"/>
    <cellStyle name="Normal" xfId="0" builtinId="0"/>
    <cellStyle name="Normal 10" xfId="96" xr:uid="{D575E8B7-0273-4BF4-8076-690BBAF023FC}"/>
    <cellStyle name="Normal 10 2" xfId="279" xr:uid="{BEA8372D-2DA0-42B0-8D55-3D41FA27D22D}"/>
    <cellStyle name="Normal 10 2 2" xfId="400" xr:uid="{46831F20-072B-4244-8899-798E815DAC11}"/>
    <cellStyle name="Normal 10 2 2 2 7" xfId="745" xr:uid="{58AEF905-8B1A-416A-8242-E0B57269AC32}"/>
    <cellStyle name="Normal 10 2 3" xfId="672" xr:uid="{AF0569B5-B790-4DBE-B2BB-C447FF09BCA0}"/>
    <cellStyle name="Normal 10 2 4" xfId="949" xr:uid="{D7760401-B370-4381-912F-6EB10D9A18F2}"/>
    <cellStyle name="Normal 10 3" xfId="313" xr:uid="{71245CA7-E334-4943-8C77-F979DE5D137C}"/>
    <cellStyle name="Normal 10 4" xfId="191" xr:uid="{33E33197-AF33-4CC5-A8A7-26297FB14B02}"/>
    <cellStyle name="Normal 10 4 6 2 2" xfId="740" xr:uid="{95611838-87C3-4DCC-8DE2-98589BD8DDE7}"/>
    <cellStyle name="Normal 10 4 7 3 2" xfId="704" xr:uid="{7AD8D778-A8FA-4B23-9D54-FEB789EC1B5B}"/>
    <cellStyle name="Normal 10 4 7 3 3" xfId="715" xr:uid="{87F5C1CA-5437-4085-96BA-F6EDE53868EA}"/>
    <cellStyle name="Normal 10 4 7 4" xfId="703" xr:uid="{2C464343-30DE-4ED3-BE2C-AEA23E6BE19A}"/>
    <cellStyle name="Normal 10 4 7 5 2" xfId="47" xr:uid="{DC37264A-E46B-41B2-AA11-3255A97357D8}"/>
    <cellStyle name="Normal 10 4 7 5 2 10" xfId="970" xr:uid="{B45D22CF-12AB-4B98-BFD7-E621BDA491C9}"/>
    <cellStyle name="Normal 10 4 7 5 2 11" xfId="155" xr:uid="{C44508B5-B022-4D49-BBB0-7AD6C7281717}"/>
    <cellStyle name="Normal 10 4 7 5 2 12" xfId="978" xr:uid="{A892AAEF-08DD-4799-85D3-D7BFF56C5F53}"/>
    <cellStyle name="Normal 10 4 7 5 2 2" xfId="363" xr:uid="{0607D861-A3DD-4756-BFC4-D26917BDBAA2}"/>
    <cellStyle name="Normal 10 4 7 5 2 2 2" xfId="526" xr:uid="{07DCD37B-596B-4621-A678-5BE52B10641D}"/>
    <cellStyle name="Normal 10 4 7 5 2 2 2 2" xfId="538" xr:uid="{D71B9DE8-04B8-4136-BF1F-1169E4871FA5}"/>
    <cellStyle name="Normal 10 4 7 5 2 2 3" xfId="533" xr:uid="{4DF4693C-B4ED-4A1A-96A2-6970AEE23FE1}"/>
    <cellStyle name="Normal 10 4 7 5 2 2 4" xfId="516" xr:uid="{34080F77-9B7F-43F4-80D0-01527855A50F}"/>
    <cellStyle name="Normal 10 4 7 5 2 3" xfId="241" xr:uid="{84EE5828-0CC8-4243-AA50-8BAB3E9B85A4}"/>
    <cellStyle name="Normal 10 4 7 5 2 3 2" xfId="534" xr:uid="{3A91F8DE-2895-4A5E-A7B1-2C7E98D303C4}"/>
    <cellStyle name="Normal 10 4 7 5 2 3 3" xfId="522" xr:uid="{7A559A49-B5DA-4082-9EAD-EE7659DDD315}"/>
    <cellStyle name="Normal 10 4 7 5 2 4" xfId="424" xr:uid="{CD3EF26D-5351-404D-BEE3-C5387A81E722}"/>
    <cellStyle name="Normal 10 4 7 5 2 4 2" xfId="529" xr:uid="{7CE4F38E-F1FD-4C58-9459-D865EBF09D75}"/>
    <cellStyle name="Normal 10 4 7 5 2 5" xfId="435" xr:uid="{4A1ADBB3-82FB-4547-91AF-653D1294D540}"/>
    <cellStyle name="Normal 10 4 7 5 2 6" xfId="509" xr:uid="{66834FAF-23D4-4C86-9DEB-C1C992312A76}"/>
    <cellStyle name="Normal 10 4 7 5 2 7" xfId="636" xr:uid="{29336BA6-CCC8-4462-9B62-2C111E01B689}"/>
    <cellStyle name="Normal 10 4 7 5 2 8" xfId="928" xr:uid="{ACD28B58-4364-40CB-A322-F9A67C71E307}"/>
    <cellStyle name="Normal 10 4 7 5 2 9" xfId="941" xr:uid="{3A715CFB-7FC2-4F5A-AFF3-55C37447BB53}"/>
    <cellStyle name="Normal 10 5" xfId="472" xr:uid="{70794CB4-75C9-41C2-8847-D7A907964AB8}"/>
    <cellStyle name="Normal 10 6" xfId="570" xr:uid="{7FBD2361-4221-442C-B422-CF303584380D}"/>
    <cellStyle name="Normal 107 3" xfId="790" xr:uid="{DBF9C7F4-8ACE-4BA7-B82C-BF38EEF9ABEC}"/>
    <cellStyle name="Normal 11" xfId="50" xr:uid="{76B5CFA9-4626-4FC3-808B-5B60BA148B55}"/>
    <cellStyle name="Normal 11 2" xfId="696" xr:uid="{ADDEF06E-83DA-4376-9C2D-4A33EAB84702}"/>
    <cellStyle name="Normal 11 2 2 2" xfId="736" xr:uid="{8A2F5611-1F31-4DB4-BB74-04AD5D34A69F}"/>
    <cellStyle name="Normal 11 3" xfId="827" xr:uid="{23D40798-48C3-4A1E-B9D4-BE461765238D}"/>
    <cellStyle name="Normal 11 4" xfId="687" xr:uid="{22266564-7EF5-4362-B3D3-30B86866303F}"/>
    <cellStyle name="Normal 12" xfId="113" xr:uid="{6E32306F-7C04-43B1-B313-0C0E59110257}"/>
    <cellStyle name="Normal 12 2" xfId="326" xr:uid="{2ED78F64-2AD2-4EA7-9861-6F30F5C827E7}"/>
    <cellStyle name="Normal 12 3" xfId="204" xr:uid="{8B111941-8EAF-4F2D-B07A-CDE717A62389}"/>
    <cellStyle name="Normal 12 4" xfId="473" xr:uid="{017CEBB8-4C52-4450-B3FC-A64087D4A8B2}"/>
    <cellStyle name="Normal 12 5" xfId="582" xr:uid="{CEC9539F-40C5-40A6-9DDA-385EF1E42E49}"/>
    <cellStyle name="Normal 12 6" xfId="948" xr:uid="{29847F8B-CBC9-4FB5-897B-DD3DA798A80E}"/>
    <cellStyle name="Normal 126" xfId="48" xr:uid="{631028B1-7E21-4218-970A-A33A51E6054E}"/>
    <cellStyle name="Normal 13" xfId="137" xr:uid="{2ED9354B-1FDC-4821-8CA3-0941424E6CC9}"/>
    <cellStyle name="Normal 13 2" xfId="345" xr:uid="{8A16E7EC-5023-49D0-919E-A327510E98E9}"/>
    <cellStyle name="Normal 13 3" xfId="223" xr:uid="{07409883-7370-4AF3-8A7D-B2B64B4318ED}"/>
    <cellStyle name="Normal 13 4" xfId="447" xr:uid="{D9B4BF37-A80C-497E-9FF8-94D935B703FB}"/>
    <cellStyle name="Normal 13 5" xfId="591" xr:uid="{0BB64CF8-74EA-485D-AD5F-84BF065F3085}"/>
    <cellStyle name="Normal 13 7" xfId="711" xr:uid="{6026B81C-455F-4AE9-AEE9-4DA2F1C07938}"/>
    <cellStyle name="Normal 131 2 2" xfId="691" xr:uid="{DA1E00A1-4472-4A21-89A0-7E7A88EF2C83}"/>
    <cellStyle name="Normal 131 4" xfId="712" xr:uid="{7A6BB948-908D-4CF8-BEB8-F7FEF6D531D1}"/>
    <cellStyle name="Normal 131 4 8" xfId="717" xr:uid="{0A2DD68D-F92C-41D3-AED8-5EC6639F1CED}"/>
    <cellStyle name="Normal 135 2" xfId="707" xr:uid="{5B941E7E-EEA7-4979-829E-1782B3E3D4F3}"/>
    <cellStyle name="Normal 139 2" xfId="701" xr:uid="{EA69F9C3-43DC-4DD0-90C9-8C61FCCA2720}"/>
    <cellStyle name="Normal 14" xfId="22" xr:uid="{0988AB5D-3B04-48B7-9B25-E1F90B52C82C}"/>
    <cellStyle name="Normal 14 2" xfId="40" xr:uid="{2558AEE5-F98A-4672-A43F-76835D84BD86}"/>
    <cellStyle name="Normal 14 2 2" xfId="354" xr:uid="{7D1C6629-09EF-4FDE-BF92-4194F0FB0C04}"/>
    <cellStyle name="Normal 14 3" xfId="232" xr:uid="{6E9A36F9-D28A-41D1-8BC9-57EB78E6F1B6}"/>
    <cellStyle name="Normal 14 4" xfId="545" xr:uid="{B0A1F606-6E3A-4605-A8C4-01DF40C058DB}"/>
    <cellStyle name="Normal 14 5" xfId="965" xr:uid="{A9CED932-FC9D-4B5F-84CD-A53511320E0A}"/>
    <cellStyle name="Normal 14 6" xfId="146" xr:uid="{C1536F50-E86C-4FE3-B4FA-A18AE51196DB}"/>
    <cellStyle name="Normal 147 2" xfId="292" xr:uid="{7621A224-40BE-45A8-BCAB-579072261D45}"/>
    <cellStyle name="Normal 15" xfId="156" xr:uid="{DA1E8C72-ED75-4507-9CDD-91420637E9D8}"/>
    <cellStyle name="Normal 15 2" xfId="364" xr:uid="{BEDEDDAF-7FD0-4D5A-B75D-F9759BC51C42}"/>
    <cellStyle name="Normal 15 2 2" xfId="951" xr:uid="{1ED71CB2-721E-47A4-98D5-AAAEDA8B3ECD}"/>
    <cellStyle name="Normal 15 3" xfId="242" xr:uid="{E10153DA-70CC-4971-AFB5-9CCA68CE1628}"/>
    <cellStyle name="Normal 15 4" xfId="961" xr:uid="{E9966D34-ACA8-4651-BD14-2ECE7B9163BF}"/>
    <cellStyle name="Normal 16" xfId="159" xr:uid="{2C6D4271-DED5-4781-BB3C-263CA01033C7}"/>
    <cellStyle name="Normal 16 2" xfId="373" xr:uid="{E98A4FF4-51E4-4629-91F9-A22DF0D153CB}"/>
    <cellStyle name="Normal 16 3" xfId="251" xr:uid="{5A754D1C-8D31-496D-BF6E-613CE2B5DE72}"/>
    <cellStyle name="Normal 16 4" xfId="958" xr:uid="{4B6ADA5E-B86F-484A-A3F7-C9AAC483CD14}"/>
    <cellStyle name="Normal 17" xfId="60" xr:uid="{198F0DBB-3F71-4247-BF58-4FE9BD702B79}"/>
    <cellStyle name="Normal 18" xfId="28" xr:uid="{307C4044-07D3-4B9E-BD43-4F341F468CD2}"/>
    <cellStyle name="Normal 19" xfId="413" xr:uid="{67D80729-AE12-4119-B736-48E9ABB4E600}"/>
    <cellStyle name="Normal 19 2" xfId="706" xr:uid="{2DA32A95-2016-4A2D-BC74-F470E33129C2}"/>
    <cellStyle name="Normal 2" xfId="3" xr:uid="{00000000-0005-0000-0000-000001000000}"/>
    <cellStyle name="Normál 2" xfId="168" xr:uid="{8D4C607A-96ED-4F33-8977-B1EBDEFF72C4}"/>
    <cellStyle name="Normal 2 10" xfId="171" xr:uid="{0D0F5689-953F-4174-8478-F27E56F8BDD3}"/>
    <cellStyle name="Normal 2 10 2 2" xfId="686" xr:uid="{76AE9027-871A-4BD7-8666-B3F9B81655DA}"/>
    <cellStyle name="Normal 2 11" xfId="414" xr:uid="{41953A6C-447F-490C-AAA8-807C4C1A8C48}"/>
    <cellStyle name="Normal 2 12" xfId="426" xr:uid="{9E9F0752-BEDA-4ECC-85A8-CDA9A1E94FBB}"/>
    <cellStyle name="Normal 2 13" xfId="440" xr:uid="{F9D53F29-8E7A-4D52-8E25-B83BC8FF1355}"/>
    <cellStyle name="Normal 2 13 4" xfId="916" xr:uid="{D87A7DDC-732D-452A-9CA1-E35F84AA4D69}"/>
    <cellStyle name="Normal 2 14" xfId="494" xr:uid="{4E3E5E0F-3026-4418-AA75-79952AE2E383}"/>
    <cellStyle name="Normal 2 15" xfId="490" xr:uid="{7D2A6195-C411-4227-840D-46CC825E421E}"/>
    <cellStyle name="Normal 2 16" xfId="501" xr:uid="{74A124A5-736C-4D61-AA5E-0A1D58AB651D}"/>
    <cellStyle name="Normal 2 17" xfId="469" xr:uid="{24FB6783-B46F-4EF0-8AAC-0E63F55852DA}"/>
    <cellStyle name="Normal 2 18" xfId="500" xr:uid="{BCD90E79-55E8-41E4-B5B4-9DB72273190F}"/>
    <cellStyle name="Normal 2 19" xfId="504" xr:uid="{3FA8A1BF-B5E5-47CD-82F8-8E255909B225}"/>
    <cellStyle name="Normal 2 2" xfId="5" xr:uid="{7DC65752-DD64-453B-91AA-807ED14EC6E1}"/>
    <cellStyle name="Normal 2 2 10" xfId="262" xr:uid="{F0C14CA7-0713-47D3-91C4-C73A8F22F34E}"/>
    <cellStyle name="Normal 2 2 10 2" xfId="384" xr:uid="{0B0EF0AE-3D7D-4290-9E8E-E88959E6CAF7}"/>
    <cellStyle name="Normal 2 2 11" xfId="297" xr:uid="{0051DB78-962E-4D16-9280-983AE550B136}"/>
    <cellStyle name="Normal 2 2 12" xfId="174" xr:uid="{6305E727-5892-4D07-86E9-64DCB938E8C6}"/>
    <cellStyle name="Normal 2 2 13" xfId="417" xr:uid="{23B8AB39-3508-49A6-A677-0830C67522C6}"/>
    <cellStyle name="Normal 2 2 14" xfId="429" xr:uid="{D8AA22CC-EDD0-40FB-A573-08C16D5D2B22}"/>
    <cellStyle name="Normal 2 2 15" xfId="438" xr:uid="{1C7EB822-AEC6-41DA-9BD0-E51EC19993F4}"/>
    <cellStyle name="Normal 2 2 15 2" xfId="506" xr:uid="{9C4BB01E-0987-4F27-A749-E358F16ACA28}"/>
    <cellStyle name="Normal 2 2 16" xfId="443" xr:uid="{9DF8997E-2A9D-4316-BB87-21A431E28066}"/>
    <cellStyle name="Normal 2 2 17" xfId="507" xr:uid="{DFA3E395-FFB9-418C-B948-C139BC13D687}"/>
    <cellStyle name="Normal 2 2 18" xfId="550" xr:uid="{C74905E3-BA9A-4A5E-9998-A4A9C1D91D1A}"/>
    <cellStyle name="Normal 2 2 19" xfId="921" xr:uid="{CFB6BADA-270C-48DB-B1E6-9EDB44C22E62}"/>
    <cellStyle name="Normal 2 2 2" xfId="33" xr:uid="{9062599E-F6DD-4B9A-B142-9E9D8595FDBB}"/>
    <cellStyle name="Normal 2 2 2 2" xfId="266" xr:uid="{DDF617D9-1133-48CD-A204-C710C7F19332}"/>
    <cellStyle name="Normal 2 2 2 2 2" xfId="388" xr:uid="{B61EB17F-DC7F-4959-BC89-E38B7243EA4E}"/>
    <cellStyle name="Normal 2 2 2 2 3" xfId="637" xr:uid="{90850041-A529-4561-A923-DE5B1445EF7B}"/>
    <cellStyle name="Normal 2 2 2 3" xfId="301" xr:uid="{9C4265A4-489B-4BC6-8445-98C88C749AD8}"/>
    <cellStyle name="Normal 2 2 2 4" xfId="178" xr:uid="{F3BD1FA0-F8EC-4B1F-A811-1F18DAB0C3EB}"/>
    <cellStyle name="Normal 2 2 2 5" xfId="474" xr:uid="{AB6B0E94-A6F9-4163-8A2A-D839B7EDECEA}"/>
    <cellStyle name="Normal 2 2 2 6" xfId="558" xr:uid="{B3F9B704-8AEB-4218-B0E8-B4D1FC76A899}"/>
    <cellStyle name="Normal 2 2 2 7" xfId="930" xr:uid="{CA9DE62E-32D4-49EB-A7DE-8F0865937DB9}"/>
    <cellStyle name="Normal 2 2 2 8" xfId="68" xr:uid="{7BBFC174-DCFA-4931-AA01-A7E0761EF444}"/>
    <cellStyle name="Normal 2 2 20" xfId="924" xr:uid="{E4BA08DB-9195-43F6-849A-7E6EAC5B240C}"/>
    <cellStyle name="Normal 2 2 21" xfId="59" xr:uid="{DBE9B123-A8F8-4748-8639-5590EE62EA94}"/>
    <cellStyle name="Normal 2 2 22" xfId="16" xr:uid="{9DC4D74C-DD8D-47D8-8BE8-E373D827BA4E}"/>
    <cellStyle name="Normal 2 2 3" xfId="36" xr:uid="{64CE5E31-5877-4939-8482-1319249DCB60}"/>
    <cellStyle name="Normal 2 2 3 2" xfId="282" xr:uid="{5D296DC2-8A9C-470B-A051-EE842670BD8E}"/>
    <cellStyle name="Normal 2 2 3 2 2" xfId="403" xr:uid="{17D38E4A-F055-4B39-85EF-83D4DF432C46}"/>
    <cellStyle name="Normal 2 2 3 2 3" xfId="17" xr:uid="{B7C07244-DC4C-4FCA-A23B-866EAE53BC19}"/>
    <cellStyle name="Normal 2 2 3 3" xfId="316" xr:uid="{E6115C6F-18B7-4336-BBBF-8A61BBE12319}"/>
    <cellStyle name="Normal 2 2 3 4" xfId="194" xr:uid="{672646ED-7B31-4B80-9F59-8726E36EDC4B}"/>
    <cellStyle name="Normal 2 2 3 5" xfId="475" xr:uid="{D643CAE5-6FE0-4B16-8104-51052B84F60F}"/>
    <cellStyle name="Normal 2 2 3 6" xfId="573" xr:uid="{22C7C013-6FE6-46C3-845E-8C9CEE37F472}"/>
    <cellStyle name="Normal 2 2 3 7" xfId="99" xr:uid="{CB94EA02-7587-459C-8BE1-0BC29F412DE2}"/>
    <cellStyle name="Normal 2 2 4" xfId="116" xr:uid="{32ED9417-F92E-42EC-A03F-0AB9599C9095}"/>
    <cellStyle name="Normal 2 2 4 2" xfId="329" xr:uid="{3D7E3CF9-BDA9-45B0-A744-389EE560D387}"/>
    <cellStyle name="Normal 2 2 4 3" xfId="207" xr:uid="{C3FA7CA7-6800-47FE-8B52-2C96369294F6}"/>
    <cellStyle name="Normal 2 2 4 4" xfId="476" xr:uid="{DF22D593-C1B7-401D-8237-CC12E866C77E}"/>
    <cellStyle name="Normal 2 2 4 5" xfId="585" xr:uid="{3B53CE8D-E66F-4B4F-ABAB-4717A17DAC74}"/>
    <cellStyle name="Normal 2 2 5" xfId="123" xr:uid="{5F299F97-87FD-4837-8B08-47CE6AF8B9C6}"/>
    <cellStyle name="Normal 2 2 5 2" xfId="594" xr:uid="{14A0FD69-31C7-4141-86AD-99265DB1F0E1}"/>
    <cellStyle name="Normal 2 2 6" xfId="136" xr:uid="{C1B776E0-6226-49FC-9C24-DAA6AC5BF3A7}"/>
    <cellStyle name="Normal 2 2 6 2" xfId="344" xr:uid="{5B08A171-2D2A-4B7F-97E1-1FEFA4F807AA}"/>
    <cellStyle name="Normal 2 2 6 3" xfId="222" xr:uid="{3AF700C6-810C-4AE7-8070-7AA8EC4E3CD1}"/>
    <cellStyle name="Normal 2 2 6 4" xfId="452" xr:uid="{165AC641-FBBC-4243-8790-EA26FF2EB834}"/>
    <cellStyle name="Normal 2 2 7" xfId="140" xr:uid="{64B244BF-8F82-4905-AFAA-02C9BEA6D22D}"/>
    <cellStyle name="Normal 2 2 7 2" xfId="348" xr:uid="{05254DD5-338D-49BE-9294-8CAA1ED5B683}"/>
    <cellStyle name="Normal 2 2 7 3" xfId="226" xr:uid="{95451F05-61B5-46F1-8618-FDC76842D38B}"/>
    <cellStyle name="Normal 2 2 8" xfId="149" xr:uid="{A6E69E37-70F2-4E25-AD9C-5CE796FEC1D2}"/>
    <cellStyle name="Normal 2 2 8 2" xfId="357" xr:uid="{F719CD51-5697-495E-9CDE-E97009804734}"/>
    <cellStyle name="Normal 2 2 8 3" xfId="235" xr:uid="{7F330A83-EB52-4C0D-AE95-C808CF5DDCD2}"/>
    <cellStyle name="Normal 2 2 9" xfId="162" xr:uid="{CA682567-CF66-40E3-B358-EFA8958250A8}"/>
    <cellStyle name="Normal 2 2 9 2" xfId="376" xr:uid="{42A18F3E-E8D5-47CB-9A1C-D4E33639A503}"/>
    <cellStyle name="Normal 2 2 9 3" xfId="254" xr:uid="{2F983080-5EC1-410A-A6A3-C7FE26551FA7}"/>
    <cellStyle name="Normal 2 20" xfId="518" xr:uid="{0AA02578-935A-4CCF-BB40-40A55B7A6AC3}"/>
    <cellStyle name="Normal 2 21" xfId="543" xr:uid="{1AAEEDD9-D943-470B-AA01-FB2946AFF8B5}"/>
    <cellStyle name="Normal 2 22" xfId="547" xr:uid="{4A5A028A-1B18-412F-BE01-8B8798408834}"/>
    <cellStyle name="Normal 2 23" xfId="925" xr:uid="{33E94975-B3DF-423D-AEAF-0D513ACA88CA}"/>
    <cellStyle name="Normal 2 24" xfId="938" xr:uid="{5DF5E876-54DA-4ADA-831D-C29616A37557}"/>
    <cellStyle name="Normal 2 25" xfId="939" xr:uid="{366ED574-2B9E-4AE8-8B1E-82EBBC99A957}"/>
    <cellStyle name="Normal 2 26" xfId="968" xr:uid="{A0193129-AD04-4000-91FB-421AC460E9BE}"/>
    <cellStyle name="Normal 2 27" xfId="55" xr:uid="{3F378DC5-4CF2-4908-83B5-ACA1075D4FF5}"/>
    <cellStyle name="Normal 2 27 2" xfId="716" xr:uid="{8AE1520C-2272-4E2A-99EC-FA6F4371DBAC}"/>
    <cellStyle name="Normal 2 28" xfId="170" xr:uid="{476350C4-B89E-4DD2-AA28-0490A31FDFE0}"/>
    <cellStyle name="Normal 2 29" xfId="976" xr:uid="{99B60324-17D7-4046-AE53-8CD2FA033DD9}"/>
    <cellStyle name="Normal 2 3" xfId="15" xr:uid="{A378DC73-BF66-4F78-8C7C-7321BEF7C03B}"/>
    <cellStyle name="Normal 2 3 2" xfId="25" xr:uid="{557B778E-E802-4833-833E-9CC67B672F69}"/>
    <cellStyle name="Normal 2 3 2 2" xfId="946" xr:uid="{E9C3BC91-381A-4F6E-86DC-438B4F0DEBCB}"/>
    <cellStyle name="Normal 2 3 3" xfId="539" xr:uid="{DA8901F4-27B3-41A0-815A-F998B4019A51}"/>
    <cellStyle name="Normal 2 30" xfId="984" xr:uid="{7ECF3501-7BF1-4626-B386-2FC27B333764}"/>
    <cellStyle name="Normal 2 31" xfId="11" xr:uid="{5A6B9EF5-FE24-4DE0-AD2D-E92C9765DAC2}"/>
    <cellStyle name="Normal 2 4" xfId="35" xr:uid="{0EA34349-CE87-4F01-915B-13F20A03AAAA}"/>
    <cellStyle name="Normal 2 4 2" xfId="53" xr:uid="{B7B98EBF-FA56-42AE-AA15-016D62B28267}"/>
    <cellStyle name="Normal 2 4 2 2" xfId="369" xr:uid="{4DA93DBF-6D1C-46CA-9093-1EADCBFFA77B}"/>
    <cellStyle name="Normal 2 4 2 3" xfId="453" xr:uid="{BC4E66F1-7661-4C59-8593-FE511BB7AFE6}"/>
    <cellStyle name="Normal 2 4 2 4" xfId="247" xr:uid="{FFE52DCA-00BE-4B77-BFAE-67F6B40EB2CE}"/>
    <cellStyle name="Normal 2 4 3" xfId="446" xr:uid="{5928E2AE-22C3-4F04-A76A-B7838DFBED6D}"/>
    <cellStyle name="Normal 2 4 3 2" xfId="895" xr:uid="{21F6C1F9-FE87-43E8-ABCA-6EA292B5E9FD}"/>
    <cellStyle name="Normal 2 4 4" xfId="935" xr:uid="{2969441F-27DF-400E-AFC6-06DDFA7251BA}"/>
    <cellStyle name="Normal 2 4 4 2" xfId="950" xr:uid="{52FA64CA-03DC-451A-BB09-F65665C05D41}"/>
    <cellStyle name="Normal 2 4 5" xfId="944" xr:uid="{DEB0F358-267F-4CC5-B76B-6F31B9EA3B5A}"/>
    <cellStyle name="Normal 2 4 6" xfId="973" xr:uid="{94860DCF-B1D5-4E92-80E6-337B3FCF6FB0}"/>
    <cellStyle name="Normal 2 4 7" xfId="61" xr:uid="{F02A4327-6370-4F49-9B8F-E5AA036DE419}"/>
    <cellStyle name="Normal 2 4 8" xfId="981" xr:uid="{1FBAD826-1EF7-4851-88F2-A8825EADB6D1}"/>
    <cellStyle name="Normal 2 5" xfId="10" xr:uid="{2E3032A9-10BE-4435-A692-DAB1F0FE7C46}"/>
    <cellStyle name="Normal 2 5 2" xfId="107" xr:uid="{5E5C64C4-A464-46E5-BF39-57A4B2711279}"/>
    <cellStyle name="Normal 2 5 3" xfId="436" xr:uid="{0B7DA782-4453-4F1E-BEFB-DCAE9DDC6C09}"/>
    <cellStyle name="Normal 2 6" xfId="67" xr:uid="{A2670E13-DB62-43B2-B4B7-71E9D03D0C09}"/>
    <cellStyle name="Normal 2 6 2" xfId="823" xr:uid="{01A2655B-1D0B-44FF-A749-6AF199BC9897}"/>
    <cellStyle name="Normal 2 7" xfId="130" xr:uid="{44B9D18A-A0AB-4A96-AA59-0AAA4FF3A0E8}"/>
    <cellStyle name="Normal 2 7 2" xfId="338" xr:uid="{F6D3B405-018E-4F18-A216-68A0AF6B790F}"/>
    <cellStyle name="Normal 2 7 3" xfId="216" xr:uid="{82F2601B-C933-44F2-BF74-D9631E77BAD9}"/>
    <cellStyle name="Normal 2 7 4" xfId="451" xr:uid="{C43ED142-F83C-4AFE-A037-323E4E3DE9BB}"/>
    <cellStyle name="Normal 2 7 5" xfId="797" xr:uid="{C0695EA8-9CA4-4227-A592-F6417FE60FAC}"/>
    <cellStyle name="Normal 2 8" xfId="259" xr:uid="{87F8F2DB-5BEF-4507-A64B-52176E17EE43}"/>
    <cellStyle name="Normal 2 8 2" xfId="381" xr:uid="{D0C30A71-CA5D-4E1D-8915-D198D10F70D7}"/>
    <cellStyle name="Normal 2 9" xfId="294" xr:uid="{BE460C04-CF77-494A-8C42-6463188A610A}"/>
    <cellStyle name="Normal 20" xfId="425" xr:uid="{B6FA1FBA-C6B1-4E3F-A945-8986C5CC193D}"/>
    <cellStyle name="Normal 21" xfId="439" xr:uid="{8D3E5AD4-DBEA-48BA-9E27-F3818D5B9433}"/>
    <cellStyle name="Normal 22" xfId="441" xr:uid="{6605E5B7-95EC-4510-AE87-6CD6CA2E7C2C}"/>
    <cellStyle name="Normal 23" xfId="502" xr:uid="{4414117F-3503-488B-8753-10667DF9AEF1}"/>
    <cellStyle name="Normal 24" xfId="27" xr:uid="{E2427F3B-CAB7-48CF-8150-AC017E49C89B}"/>
    <cellStyle name="Normal 25" xfId="23" xr:uid="{A8511FC7-0413-4FBC-92D8-79183B077058}"/>
    <cellStyle name="Normal 26" xfId="26" xr:uid="{AEBCB35C-2AA0-420D-889C-FAAEC28EA86F}"/>
    <cellStyle name="Normal 261 2" xfId="513" xr:uid="{C743DB9C-07D7-4879-9337-314D53BBB977}"/>
    <cellStyle name="Normal 265" xfId="685" xr:uid="{AC018D2B-920D-47BA-A3DE-C8E5D97CD697}"/>
    <cellStyle name="Normal 27" xfId="503" xr:uid="{6EDF5CA5-73E0-4013-A458-F28FC5A7785C}"/>
    <cellStyle name="Normal 28" xfId="508" xr:uid="{D4112D87-F9D1-4ED0-9B8F-627FF331BD32}"/>
    <cellStyle name="Normal 29" xfId="511" xr:uid="{A75859F8-20EE-4589-AC17-83246A8CFAD3}"/>
    <cellStyle name="Normal 3" xfId="1" xr:uid="{00000000-0005-0000-0000-000002000000}"/>
    <cellStyle name="Normal 3 10" xfId="139" xr:uid="{EF7EB826-A7B5-4245-9188-3A2E260E1115}"/>
    <cellStyle name="Normal 3 10 2" xfId="347" xr:uid="{B4181BA3-3ADB-4E0B-AF99-22DA5BFFB297}"/>
    <cellStyle name="Normal 3 10 2 2" xfId="792" xr:uid="{67B376E4-31A1-4657-B739-CF9D3AFABC14}"/>
    <cellStyle name="Normal 3 10 3" xfId="225" xr:uid="{A135BBEB-1263-4C9C-8318-DD5DB3FDE014}"/>
    <cellStyle name="Normal 3 11" xfId="148" xr:uid="{CB36C20B-D2CD-41F6-BA90-49515B1B647B}"/>
    <cellStyle name="Normal 3 11 2" xfId="356" xr:uid="{61DB6192-487C-4329-8C93-AB2BEE7C0A62}"/>
    <cellStyle name="Normal 3 11 3" xfId="234" xr:uid="{DAC45E71-D188-4702-85B8-39212CC87F5E}"/>
    <cellStyle name="Normal 3 12" xfId="161" xr:uid="{8BB63E9E-7917-44A2-A5A8-352E62938728}"/>
    <cellStyle name="Normal 3 12 2" xfId="106" xr:uid="{30C9328B-2A8B-4F71-AB38-D58EDE267392}"/>
    <cellStyle name="Normal 3 12 2 2" xfId="289" xr:uid="{D70D5EED-FB57-427D-A5F9-C035145736EB}"/>
    <cellStyle name="Normal 3 12 2 2 2" xfId="410" xr:uid="{D1C44C65-4989-41F1-9B63-143C7EDFCD23}"/>
    <cellStyle name="Normal 3 12 2 2 3" xfId="673" xr:uid="{C2FF5EB6-29E8-4339-95F0-D091895D9F65}"/>
    <cellStyle name="Normal 3 12 2 3" xfId="323" xr:uid="{F18F8EC1-C1B6-4065-94FA-AF6AAC01D9B7}"/>
    <cellStyle name="Normal 3 12 2 4" xfId="201" xr:uid="{B87EBC95-BF7E-4119-884A-87A240DFED6F}"/>
    <cellStyle name="Normal 3 12 2 5" xfId="477" xr:uid="{FDA1EF8D-C855-46F6-B787-D250B59ECDDA}"/>
    <cellStyle name="Normal 3 12 2 6" xfId="579" xr:uid="{BB5FE1DC-C142-484F-A32B-04DBA93649A9}"/>
    <cellStyle name="Normal 3 12 3" xfId="375" xr:uid="{C56D46BF-629B-4A3E-8902-62A1D33761ED}"/>
    <cellStyle name="Normal 3 12 4" xfId="253" xr:uid="{AB10C49A-90C2-4AF6-BCE8-669AA9FC9CC4}"/>
    <cellStyle name="Normal 3 13" xfId="261" xr:uid="{E32CA7F9-8470-4A02-BE4F-6411A610A62E}"/>
    <cellStyle name="Normal 3 13 2" xfId="383" xr:uid="{06995C67-3A1A-4847-BE8B-FA535D41CAAF}"/>
    <cellStyle name="Normal 3 14" xfId="296" xr:uid="{9501DBD1-91D4-4F62-8BAC-05FCF6721074}"/>
    <cellStyle name="Normal 3 15" xfId="173" xr:uid="{35EF11C0-7699-40EA-9062-79999F317350}"/>
    <cellStyle name="Normal 3 16" xfId="70" xr:uid="{1FE602DE-4B62-4572-8DC2-B7F4F04AA648}"/>
    <cellStyle name="Normal 3 17" xfId="416" xr:uid="{EE3B1503-093E-4D83-A90E-BD0DEF01FA22}"/>
    <cellStyle name="Normal 3 18" xfId="428" xr:uid="{9DB8DAE0-2F3E-4BFD-9AC0-DAEE39B9F475}"/>
    <cellStyle name="Normal 3 19" xfId="505" xr:uid="{92ACA6AD-E5D8-474B-9BC3-B5071CF83CDB}"/>
    <cellStyle name="Normal 3 2" xfId="32" xr:uid="{BA627BE5-AB7F-49D7-8C64-E21DE99CFB9D}"/>
    <cellStyle name="Normal 3 2 10" xfId="298" xr:uid="{630DFE88-BA45-4A27-8B9C-D456618A1CE0}"/>
    <cellStyle name="Normal 3 2 11" xfId="175" xr:uid="{156E4285-430F-41EB-AAA9-12E233E66373}"/>
    <cellStyle name="Normal 3 2 12" xfId="418" xr:uid="{07884DA0-7B7B-4906-AC2A-A9B53961F61F}"/>
    <cellStyle name="Normal 3 2 13" xfId="430" xr:uid="{B22BC7EC-D5D3-43A0-8CCE-9B72183CEA1F}"/>
    <cellStyle name="Normal 3 2 14" xfId="455" xr:uid="{995F689F-2C34-433B-81AE-23CD1073F253}"/>
    <cellStyle name="Normal 3 2 15" xfId="551" xr:uid="{418A9B58-DD30-44A0-82EB-C8CC6C0A9B2E}"/>
    <cellStyle name="Normal 3 2 16" xfId="62" xr:uid="{5806704F-3A56-4CCF-9B6A-EED70A970C06}"/>
    <cellStyle name="Normal 3 2 2" xfId="44" xr:uid="{55D7CAFC-2572-494C-AAA4-C0DB9CEAA3A2}"/>
    <cellStyle name="Normal 3 2 2 2" xfId="267" xr:uid="{010B680A-2B0C-48AD-B216-5CB1D41961BE}"/>
    <cellStyle name="Normal 3 2 2 2 2" xfId="389" xr:uid="{A21304BB-04B8-48A2-86A9-40B64A210D46}"/>
    <cellStyle name="Normal 3 2 2 2 2 2" xfId="957" xr:uid="{3E12F26E-7D36-47EA-A3FD-A047F24CA128}"/>
    <cellStyle name="Normal 3 2 2 2 3" xfId="674" xr:uid="{054489E0-56BD-4AEC-8DDA-9209FC8C4039}"/>
    <cellStyle name="Normal 3 2 2 3" xfId="302" xr:uid="{40E3EBA1-A601-4B6E-9FD8-0F3DC674FABB}"/>
    <cellStyle name="Normal 3 2 2 4" xfId="179" xr:uid="{E6A33853-5E76-4F25-93F8-2B7730867CF0}"/>
    <cellStyle name="Normal 3 2 2 5" xfId="478" xr:uid="{A318471B-E63C-4278-B3A8-B19B6C80A478}"/>
    <cellStyle name="Normal 3 2 2 6" xfId="559" xr:uid="{9FC9B9EB-2231-4A7E-B1D4-7E4529E78218}"/>
    <cellStyle name="Normal 3 2 2 7" xfId="71" xr:uid="{C233A958-1898-488D-873D-C1EACADEBE7A}"/>
    <cellStyle name="Normal 3 2 3" xfId="100" xr:uid="{F231496E-CB0C-4F41-8AA0-28462D0E063A}"/>
    <cellStyle name="Normal 3 2 3 2" xfId="283" xr:uid="{7796DA2B-2F7F-4513-82E0-361DCFE8C8F5}"/>
    <cellStyle name="Normal 3 2 3 2 2" xfId="404" xr:uid="{0E5ABE2D-9F8A-4F5C-A6E3-E3C462FA5B81}"/>
    <cellStyle name="Normal 3 2 3 2 3" xfId="675" xr:uid="{23495228-387E-4D0F-AEBD-0882E80B52C6}"/>
    <cellStyle name="Normal 3 2 3 3" xfId="317" xr:uid="{1EBFED11-7B0C-49B4-B0EB-878481529E2C}"/>
    <cellStyle name="Normal 3 2 3 4" xfId="195" xr:uid="{BD09F56F-ADE7-4275-A100-EE80CD502BA8}"/>
    <cellStyle name="Normal 3 2 3 5" xfId="479" xr:uid="{A31FE971-B42A-4212-880A-B57E51980A2B}"/>
    <cellStyle name="Normal 3 2 3 6" xfId="574" xr:uid="{91B95EE2-6EC0-45D7-840D-5C0861E76363}"/>
    <cellStyle name="Normal 3 2 3 7" xfId="962" xr:uid="{C5F8E114-5DDF-456F-BDA2-DA1BC0EF52E5}"/>
    <cellStyle name="Normal 3 2 4" xfId="117" xr:uid="{8874567E-6B4C-4852-B971-760852A6013E}"/>
    <cellStyle name="Normal 3 2 4 2" xfId="330" xr:uid="{88975A19-EC30-41AE-B940-00D5C6AED9FD}"/>
    <cellStyle name="Normal 3 2 4 3" xfId="208" xr:uid="{37AC6738-3476-4F10-BBBC-BF7C49C122A7}"/>
    <cellStyle name="Normal 3 2 4 4" xfId="480" xr:uid="{3B24F39D-693C-4DC7-A5D5-94D7D2A65768}"/>
    <cellStyle name="Normal 3 2 4 5" xfId="586" xr:uid="{5139FD74-9E9C-4882-9141-B426F47E71ED}"/>
    <cellStyle name="Normal 3 2 5" xfId="129" xr:uid="{DDB2DD61-2BA0-4012-B5C3-CCCB2401EF9C}"/>
    <cellStyle name="Normal 3 2 5 2" xfId="595" xr:uid="{73E086D4-F55E-4575-816B-3E755F9B1476}"/>
    <cellStyle name="Normal 3 2 6" xfId="141" xr:uid="{41840DBD-C015-48BB-8FB0-72C1BF01E41E}"/>
    <cellStyle name="Normal 3 2 6 2" xfId="349" xr:uid="{510D192E-8CB3-4467-B485-86B526514917}"/>
    <cellStyle name="Normal 3 2 6 3" xfId="227" xr:uid="{E532BDA7-513D-4B0B-8382-CAC602E959EC}"/>
    <cellStyle name="Normal 3 2 7" xfId="150" xr:uid="{27258BEB-60FD-429D-A179-11564B378009}"/>
    <cellStyle name="Normal 3 2 7 2" xfId="358" xr:uid="{549F4754-7CFB-4E73-9BDF-2D6C2653D42C}"/>
    <cellStyle name="Normal 3 2 7 3" xfId="236" xr:uid="{BB689296-DE0D-45D0-884F-4EEEADBE3D68}"/>
    <cellStyle name="Normal 3 2 8" xfId="163" xr:uid="{E8116A06-5CA7-42BE-BA56-58347A28D9C8}"/>
    <cellStyle name="Normal 3 2 8 2" xfId="377" xr:uid="{74CE1784-802B-4984-8775-6A4FED6A7274}"/>
    <cellStyle name="Normal 3 2 8 3" xfId="255" xr:uid="{357A17BD-10FB-4EDE-BE78-A5727F8D0DB9}"/>
    <cellStyle name="Normal 3 2 9" xfId="263" xr:uid="{4DC6682A-4F63-41E1-B011-A656F1E58914}"/>
    <cellStyle name="Normal 3 2 9 2" xfId="385" xr:uid="{4AEB0071-3597-435F-ADBA-755BF9315ED9}"/>
    <cellStyle name="Normal 3 20" xfId="549" xr:uid="{4E4BBCDD-DB80-4E6C-B14D-A06296C14E05}"/>
    <cellStyle name="Normal 3 21" xfId="926" xr:uid="{26ED5208-ACBB-4762-98D1-6BD3F3DB99BA}"/>
    <cellStyle name="Normal 3 22" xfId="57" xr:uid="{6D887DC0-40F2-4455-A3C0-991C8F0D6210}"/>
    <cellStyle name="Normal 3 23" xfId="12" xr:uid="{D0A9DA14-790B-4839-8D68-5B332D4CE01F}"/>
    <cellStyle name="Normal 3 3" xfId="45" xr:uid="{F47AD976-2E35-4B4F-82A0-8DE42FF983AE}"/>
    <cellStyle name="Normal 3 3 10" xfId="299" xr:uid="{D0AC13B3-1E12-4D7B-9859-3FC234B7E385}"/>
    <cellStyle name="Normal 3 3 11" xfId="176" xr:uid="{CC720441-5E3B-41A3-B8BB-4860F04C76ED}"/>
    <cellStyle name="Normal 3 3 12" xfId="419" xr:uid="{D7BC0B80-C150-4C5A-9ED2-D5B15C603DEB}"/>
    <cellStyle name="Normal 3 3 13" xfId="431" xr:uid="{01DE87A4-AC19-4727-AFB2-E89EFE2824FB}"/>
    <cellStyle name="Normal 3 3 14" xfId="456" xr:uid="{63E7C643-9CA3-4647-BF48-36B5FB13AF59}"/>
    <cellStyle name="Normal 3 3 15" xfId="552" xr:uid="{43126CF7-0FB2-42A1-B4A6-918B90B3B277}"/>
    <cellStyle name="Normal 3 3 16" xfId="952" xr:uid="{20E69D3E-36D8-4AB9-B653-B28F4F2981CE}"/>
    <cellStyle name="Normal 3 3 17" xfId="63" xr:uid="{F6170961-AF09-466F-8ED7-D723D4FC16F0}"/>
    <cellStyle name="Normal 3 3 2" xfId="72" xr:uid="{3EE6F1D3-52BC-431C-910E-CAEE5ECFDDB2}"/>
    <cellStyle name="Normal 3 3 2 2" xfId="966" xr:uid="{76E6F68B-8B68-425A-BAD4-53E9E282BAA8}"/>
    <cellStyle name="Normal 3 3 3" xfId="80" xr:uid="{5CB2B9B3-F77E-4235-A688-5CE28D407B68}"/>
    <cellStyle name="Normal 3 3 3 2" xfId="270" xr:uid="{613EED65-54B9-43B5-B79E-3435687CEA16}"/>
    <cellStyle name="Normal 3 3 3 2 2" xfId="392" xr:uid="{01AA9B66-9788-45C2-B94A-2B9B6C38750A}"/>
    <cellStyle name="Normal 3 3 3 2 3" xfId="676" xr:uid="{C6C8CE8F-80C8-4287-ABB1-20F8516934C0}"/>
    <cellStyle name="Normal 3 3 3 3" xfId="305" xr:uid="{CD3781E4-455E-4EFF-9109-1DBC7733EC53}"/>
    <cellStyle name="Normal 3 3 3 4" xfId="182" xr:uid="{5C0153EA-06E1-410C-BCF5-D718B45E2CD8}"/>
    <cellStyle name="Normal 3 3 3 5" xfId="481" xr:uid="{874F58BB-E41B-4ACB-8E19-D1FFA61DE269}"/>
    <cellStyle name="Normal 3 3 3 6" xfId="563" xr:uid="{F4FF70BC-168F-4DE8-8721-3EA8FD95AACD}"/>
    <cellStyle name="Normal 3 3 4" xfId="101" xr:uid="{6944908B-243B-4D32-A65F-8C457A6D260B}"/>
    <cellStyle name="Normal 3 3 4 2" xfId="284" xr:uid="{FA32EA70-E34E-4BA7-8A8F-41DFAA6AF6DF}"/>
    <cellStyle name="Normal 3 3 4 2 2" xfId="405" xr:uid="{C465B191-AECC-4E92-A00B-E7009054DD35}"/>
    <cellStyle name="Normal 3 3 4 2 3" xfId="677" xr:uid="{5FD58C3C-8CC9-4A37-82F0-5EA9ABF42079}"/>
    <cellStyle name="Normal 3 3 4 3" xfId="318" xr:uid="{2F1737F5-38F0-4BC2-B309-3D7DA3A1783D}"/>
    <cellStyle name="Normal 3 3 4 4" xfId="196" xr:uid="{41B76904-BE20-4170-A3F3-20DF82929DD2}"/>
    <cellStyle name="Normal 3 3 4 5" xfId="482" xr:uid="{1118C0F7-3BF0-4027-BBBF-C49A5AAAE080}"/>
    <cellStyle name="Normal 3 3 4 6" xfId="575" xr:uid="{A4C56EE8-61F4-4BA1-96D7-FE4D637E5863}"/>
    <cellStyle name="Normal 3 3 5" xfId="118" xr:uid="{5A500787-9904-4A8C-A772-F3A4D811C109}"/>
    <cellStyle name="Normal 3 3 5 2" xfId="331" xr:uid="{132C477C-12BA-4A68-B60C-271E27AFABC6}"/>
    <cellStyle name="Normal 3 3 5 3" xfId="209" xr:uid="{849EED53-E041-40D4-9BD8-CF2294E04F92}"/>
    <cellStyle name="Normal 3 3 5 4" xfId="483" xr:uid="{2CCC5590-E2C1-40B2-A864-0A1718B5A55D}"/>
    <cellStyle name="Normal 3 3 5 5" xfId="587" xr:uid="{9C374D62-A6B6-4D45-8FA4-48A530A5201D}"/>
    <cellStyle name="Normal 3 3 6" xfId="142" xr:uid="{2791C8E5-187D-4599-A18B-2A0F64433B75}"/>
    <cellStyle name="Normal 3 3 6 2" xfId="350" xr:uid="{199DD787-2950-4379-BD10-AE8B183F55B4}"/>
    <cellStyle name="Normal 3 3 6 3" xfId="228" xr:uid="{4D2370CB-D42F-4011-AC2B-8B3C40F8E7AD}"/>
    <cellStyle name="Normal 3 3 6 4" xfId="596" xr:uid="{B65325CF-E86A-405B-AA73-8FFE61301B64}"/>
    <cellStyle name="Normal 3 3 7" xfId="151" xr:uid="{28F06F27-48D8-414C-99D1-F52A5C3C68C4}"/>
    <cellStyle name="Normal 3 3 7 2" xfId="359" xr:uid="{6BB9E81C-F0D7-4785-88C8-D0D572FCE1AE}"/>
    <cellStyle name="Normal 3 3 7 3" xfId="237" xr:uid="{1689FD61-87EF-4E67-B152-F4DB6471CCB2}"/>
    <cellStyle name="Normal 3 3 8" xfId="164" xr:uid="{CC8F12E8-777F-432A-9CF8-B81B60C46DB9}"/>
    <cellStyle name="Normal 3 3 8 2" xfId="378" xr:uid="{0838C3B8-E990-4437-A0AC-B1826B1E2E50}"/>
    <cellStyle name="Normal 3 3 8 3" xfId="256" xr:uid="{000ADFC0-38D2-4150-AFDE-A110C174D703}"/>
    <cellStyle name="Normal 3 3 9" xfId="264" xr:uid="{C110E216-DAE2-433A-A721-12D8ADA05FB2}"/>
    <cellStyle name="Normal 3 3 9 2" xfId="386" xr:uid="{64797BDA-35E8-44C2-A708-CF3DA1AE14FD}"/>
    <cellStyle name="Normal 3 4" xfId="69" xr:uid="{99442B04-DC6D-4D30-A034-5A487BA516F3}"/>
    <cellStyle name="Normal 3 4 2" xfId="108" xr:uid="{6EF7528C-8120-434A-9353-EBE7D276DE44}"/>
    <cellStyle name="Normal 3 4 3" xfId="484" xr:uid="{902FFF21-C3E5-4BD7-A632-38678F8C15B0}"/>
    <cellStyle name="Normal 3 5" xfId="111" xr:uid="{8DF763FB-1516-46A9-B326-D8D63E736036}"/>
    <cellStyle name="Normal 3 6" xfId="98" xr:uid="{8C13DDD7-8752-436B-A512-D25932F8C835}"/>
    <cellStyle name="Normal 3 6 2" xfId="281" xr:uid="{C41641E2-E599-47D7-9D83-EA58D5775DF2}"/>
    <cellStyle name="Normal 3 6 2 2" xfId="402" xr:uid="{9968A002-D909-4CB4-9CD6-6EE2A1816058}"/>
    <cellStyle name="Normal 3 6 2 3" xfId="678" xr:uid="{D0293520-7802-4A3C-B607-E95B4A65D4EA}"/>
    <cellStyle name="Normal 3 6 3" xfId="315" xr:uid="{5787D3B8-60E5-4BEE-BF84-52FE1E5450C4}"/>
    <cellStyle name="Normal 3 6 3 2" xfId="601" xr:uid="{F1F0BC2F-B5EF-4E03-9D85-8C6736E8A2C4}"/>
    <cellStyle name="Normal 3 6 4" xfId="193" xr:uid="{D8B63099-3E08-454C-BAC5-D947F4DC7157}"/>
    <cellStyle name="Normal 3 6 5" xfId="437" xr:uid="{C6EB82C2-774B-4577-BA3F-404CDFEF9EE4}"/>
    <cellStyle name="Normal 3 6 6" xfId="485" xr:uid="{5B1B698F-CAB2-45A8-99F9-5F1D86EBB77B}"/>
    <cellStyle name="Normal 3 6 7" xfId="572" xr:uid="{145121A1-41E5-4A72-BC8D-DA8B32C08EC0}"/>
    <cellStyle name="Normal 3 7" xfId="115" xr:uid="{F42AD6A9-A1BF-4535-89B4-DA3EB6B2941A}"/>
    <cellStyle name="Normal 3 7 2" xfId="328" xr:uid="{3D65A334-1927-422F-B295-5900EFC6BFF2}"/>
    <cellStyle name="Normal 3 7 3" xfId="206" xr:uid="{5D7A640E-5802-413B-9E7E-9568BE39FA35}"/>
    <cellStyle name="Normal 3 7 4" xfId="486" xr:uid="{AFD3DDB4-3823-48C5-B8E8-232CB5BCB3E3}"/>
    <cellStyle name="Normal 3 7 5" xfId="584" xr:uid="{D9314065-D37A-41CA-A1BC-A0234D9A06FB}"/>
    <cellStyle name="Normal 3 8" xfId="124" xr:uid="{28EECA48-F686-46E2-8076-4C1909489ACB}"/>
    <cellStyle name="Normal 3 8 2" xfId="593" xr:uid="{5AA58F5F-20F6-4BB3-827C-AC35C48050A7}"/>
    <cellStyle name="Normal 3 9" xfId="134" xr:uid="{9273FC58-3B42-4A75-B8E0-5227AC1EC2DF}"/>
    <cellStyle name="Normal 3 9 2" xfId="342" xr:uid="{6F082E66-E2B5-43BC-AA56-4AFEDC938B27}"/>
    <cellStyle name="Normal 3 9 3" xfId="220" xr:uid="{17165CE0-CF69-4CD8-B543-9975787936BB}"/>
    <cellStyle name="Normal 3 9 4" xfId="454" xr:uid="{41723856-869D-4558-A2EF-F37C73AC9793}"/>
    <cellStyle name="Normal 30" xfId="544" xr:uid="{269B4FE3-64BA-4EE7-A810-D485F3417EA8}"/>
    <cellStyle name="Normal 31" xfId="920" xr:uid="{7B1CFF47-D756-4E40-A40A-E2DBA6514E8A}"/>
    <cellStyle name="Normal 32" xfId="922" xr:uid="{D352474F-050B-4F43-9B2E-57286FD901E4}"/>
    <cellStyle name="Normal 33" xfId="923" xr:uid="{B58A5490-EA21-4F6D-85E4-CF3125712DA8}"/>
    <cellStyle name="Normal 34" xfId="983" xr:uid="{BC616A78-F173-4B46-9ED5-A10F61F40D77}"/>
    <cellStyle name="Normal 35" xfId="9" xr:uid="{14C5ECDA-A66B-408F-BDB7-BBEEC87607DD}"/>
    <cellStyle name="Normal 36" xfId="6" xr:uid="{126B9FCB-C7E1-455F-905E-B0BB0E31364B}"/>
    <cellStyle name="Normal 37" xfId="7" xr:uid="{215DE253-0B2F-474E-905C-81D3CB3B153F}"/>
    <cellStyle name="Normal 38" xfId="985" xr:uid="{3F123E55-D89A-4E53-89D5-28841F5BE27D}"/>
    <cellStyle name="Normal 4" xfId="13" xr:uid="{2BD0948E-E6DC-4367-9849-9687B5EAB163}"/>
    <cellStyle name="Normal 4 2" xfId="54" xr:uid="{FD5BDE37-2C22-4D05-A1EB-A265C3F9D5B6}"/>
    <cellStyle name="Normal 4 2 2" xfId="158" xr:uid="{F5E82B04-6CF0-4A23-960E-6B375D58471D}"/>
    <cellStyle name="Normal 4 2 3" xfId="888" xr:uid="{322F0A10-B67A-4539-9E62-11F88B625DE1}"/>
    <cellStyle name="Normal 4 2 4" xfId="73" xr:uid="{89C6CEDE-653B-4B75-8783-19D5A83EF883}"/>
    <cellStyle name="Normal 4 3" xfId="49" xr:uid="{5619D1C3-785A-457D-AB97-5DB41D7BD5D7}"/>
    <cellStyle name="Normal 4 3 2" xfId="457" xr:uid="{5AFC1FA0-286E-40F8-B35D-A7536FC14260}"/>
    <cellStyle name="Normal 4 4" xfId="24" xr:uid="{DF6F5DF9-5C53-4463-BB66-DBA4EDA0F92C}"/>
    <cellStyle name="Normal 4 4 2" xfId="41" xr:uid="{B2599553-9580-49F3-80DC-E89B3B7E9BA0}"/>
    <cellStyle name="Normal 4 4 2 2" xfId="824" xr:uid="{68A76720-B7CA-48CC-A3BD-F950B2AB515D}"/>
    <cellStyle name="Normal 4 4 3" xfId="444" xr:uid="{645F35E6-7804-441E-B6D8-1AF846405F2A}"/>
    <cellStyle name="Normal 4 5" xfId="786" xr:uid="{FDA69BAC-39C4-4F08-A5CC-FE35EDDF26EC}"/>
    <cellStyle name="Normal 4 6" xfId="929" xr:uid="{B83FCFEE-A717-4932-95F1-07117CF9704B}"/>
    <cellStyle name="Normal 4 7" xfId="942" xr:uid="{F7966DDF-A962-4995-B0E7-C6B3C0D61CE9}"/>
    <cellStyle name="Normal 4 8" xfId="971" xr:uid="{01CB2864-892C-4D05-BCC9-FFD64A5D1AFF}"/>
    <cellStyle name="Normal 4 9" xfId="979" xr:uid="{3893D67F-2A40-487C-9788-13AAE1C36E82}"/>
    <cellStyle name="Normal 45 2" xfId="698" xr:uid="{157C88F5-CA4B-4F0C-9BC2-078EE835CA66}"/>
    <cellStyle name="Normal 5" xfId="31" xr:uid="{3BCB9C76-5E12-4F72-8CB5-72F260964DC4}"/>
    <cellStyle name="Normal 5 10" xfId="943" xr:uid="{48D1DACD-63E1-4C00-9132-5EDC6246237D}"/>
    <cellStyle name="Normal 5 11" xfId="972" xr:uid="{98EB1B58-4F58-4140-9641-93A153F01DDE}"/>
    <cellStyle name="Normal 5 12" xfId="74" xr:uid="{7DDB8170-57C6-4F87-A5C5-D7AEB22661F3}"/>
    <cellStyle name="Normal 5 13" xfId="980" xr:uid="{1B7040FC-B33F-4149-B86A-3004E3FDFE41}"/>
    <cellStyle name="Normal 5 2" xfId="43" xr:uid="{7650B1F6-84FE-4E67-93E3-C4DF6D7BB4B1}"/>
    <cellStyle name="Normal 5 2 2" xfId="20" xr:uid="{C650E4F3-3005-40E7-9731-7E76ECC3463E}"/>
    <cellStyle name="Normal 5 2 2 10" xfId="94" xr:uid="{CB9D35B9-B4CD-4A99-8DE9-6553D27EB238}"/>
    <cellStyle name="Normal 5 2 2 2" xfId="38" xr:uid="{FCC017BD-E991-4D3E-94C7-63EDE7661F44}"/>
    <cellStyle name="Normal 5 2 2 2 2" xfId="340" xr:uid="{5BD29B3B-8C74-41BA-B0B7-8C0E3A7B8978}"/>
    <cellStyle name="Normal 5 2 2 2 3" xfId="218" xr:uid="{2D0D51A0-AD25-4891-9AB4-B6DBE6C20AE0}"/>
    <cellStyle name="Normal 5 2 2 2 4" xfId="603" xr:uid="{ED23CFC0-721E-4773-9CA7-55554273DFC0}"/>
    <cellStyle name="Normal 5 2 2 2 5" xfId="132" xr:uid="{35EBD00A-0533-4996-AFA0-6541659A6BF5}"/>
    <cellStyle name="Normal 5 2 2 3" xfId="169" xr:uid="{47447099-07A7-4EDD-AE99-96A66EAE8B3A}"/>
    <cellStyle name="Normal 5 2 2 3 2" xfId="399" xr:uid="{48F0934D-9D57-4FC1-A917-4439982F2FC7}"/>
    <cellStyle name="Normal 5 2 2 3 3" xfId="277" xr:uid="{8D4D6D24-08F0-49F6-A6A2-16B3BAE3DAF6}"/>
    <cellStyle name="Normal 5 2 2 4" xfId="312" xr:uid="{B5286B9B-4CD7-4CD8-925D-C854EACF7048}"/>
    <cellStyle name="Normal 5 2 2 5" xfId="189" xr:uid="{B42C3B20-7917-40BA-8FCB-16CB1825015C}"/>
    <cellStyle name="Normal 5 2 2 6" xfId="423" xr:uid="{6B746838-2A37-44C8-81C5-03E09BDF1674}"/>
    <cellStyle name="Normal 5 2 2 7" xfId="434" xr:uid="{4DFCF62C-C37E-497D-9E96-ED940C466E76}"/>
    <cellStyle name="Normal 5 2 2 8" xfId="487" xr:uid="{293AFBE5-D86E-4AAC-94AB-3CA55095CB39}"/>
    <cellStyle name="Normal 5 2 2 9" xfId="569" xr:uid="{C6330E54-90F4-42A9-AAD3-21B990131096}"/>
    <cellStyle name="Normal 5 2 3" xfId="638" xr:uid="{37A235C2-CA96-4574-A46A-39A39EAE9650}"/>
    <cellStyle name="Normal 5 2 4" xfId="953" xr:uid="{1D964464-F274-4AFB-8B91-406087101A1B}"/>
    <cellStyle name="Normal 5 2 5" xfId="82" xr:uid="{1CA9885E-F202-4E13-B12F-94F4200B6396}"/>
    <cellStyle name="Normal 5 3" xfId="18" xr:uid="{E3B39505-F5C0-49EB-9C4C-94D5412566C2}"/>
    <cellStyle name="Normal 5 3 2" xfId="37" xr:uid="{25919A01-4B5F-4733-9ECB-5C6C7422DA7F}"/>
    <cellStyle name="Normal 5 3 2 2" xfId="396" xr:uid="{BD8F722B-2503-48E5-9FEA-9DAE9FD81B68}"/>
    <cellStyle name="Normal 5 3 2 3" xfId="458" xr:uid="{427F4DA0-0AE0-4785-A9AE-448F306F0D66}"/>
    <cellStyle name="Normal 5 3 2 4" xfId="602" xr:uid="{DF99D98A-505B-4343-A52A-0C18B604FFCE}"/>
    <cellStyle name="Normal 5 3 2 5" xfId="274" xr:uid="{660A16EB-1120-421A-AC62-16C96BA940A5}"/>
    <cellStyle name="Normal 5 3 3" xfId="145" xr:uid="{791A11EF-EFB3-413A-8AD6-3E4B65AF9312}"/>
    <cellStyle name="Normal 5 3 3 2" xfId="353" xr:uid="{900A77E9-3C2E-4490-AF2C-879406649AF9}"/>
    <cellStyle name="Normal 5 3 3 3" xfId="231" xr:uid="{41BE1529-6A96-4685-AFE1-E085B746BAD2}"/>
    <cellStyle name="Normal 5 3 3 4" xfId="499" xr:uid="{F5AA6C6B-97D8-411B-B01F-5F4327DA6DAD}"/>
    <cellStyle name="Normal 5 3 4" xfId="309" xr:uid="{E9DE4B7B-4A53-4EE5-A2D0-2A237F067ECA}"/>
    <cellStyle name="Normal 5 3 5" xfId="186" xr:uid="{02BB72FD-0416-4925-823A-A829E7E1AB98}"/>
    <cellStyle name="Normal 5 3 6" xfId="445" xr:uid="{111F9426-7DAB-474F-97F7-D859F09C41F7}"/>
    <cellStyle name="Normal 5 3 7" xfId="555" xr:uid="{7705B7C0-2E83-438E-BAF3-DA637E3FEFE3}"/>
    <cellStyle name="Normal 5 3 8" xfId="86" xr:uid="{89DD6722-17A2-47F9-BDA1-06E5630485AD}"/>
    <cellStyle name="Normal 5 4" xfId="52" xr:uid="{C283649C-036B-466B-9843-FACF6F57FC84}"/>
    <cellStyle name="Normal 5 4 2" xfId="560" xr:uid="{32B70EF1-3EBE-41DB-9C69-6BEAB69039AF}"/>
    <cellStyle name="Normal 5 4 3" xfId="128" xr:uid="{282257DA-A700-4503-8F97-1BBD4D3A11D8}"/>
    <cellStyle name="Normal 5 5" xfId="131" xr:uid="{8D2CAAD5-C678-429A-BEBE-F222E724E19E}"/>
    <cellStyle name="Normal 5 5 2" xfId="339" xr:uid="{4FEFB325-6124-492A-93BF-7EF3E01FEBA3}"/>
    <cellStyle name="Normal 5 5 3" xfId="217" xr:uid="{E24265A9-0082-49B9-BB67-EB6B0E11771F}"/>
    <cellStyle name="Normal 5 5 4" xfId="459" xr:uid="{4960F685-C4BF-4EE6-BE88-5C75F42E0088}"/>
    <cellStyle name="Normal 5 5 5" xfId="825" xr:uid="{479024C5-3CE4-44BB-AB23-E62349C89FE0}"/>
    <cellStyle name="Normal 5 6" xfId="250" xr:uid="{5D1836E5-F93D-40AE-8FFF-77AA79993263}"/>
    <cellStyle name="Normal 5 6 2" xfId="372" xr:uid="{5858775C-C0EF-46DE-A4D9-68B1E2360DCA}"/>
    <cellStyle name="Normal 5 7" xfId="422" xr:uid="{A98314B5-5FD3-4C85-9B96-CE441C06F318}"/>
    <cellStyle name="Normal 5 8" xfId="442" xr:uid="{BBF59967-A94E-4C91-BCFC-4C8BA133DFC2}"/>
    <cellStyle name="Normal 5 9" xfId="546" xr:uid="{E5228FAE-656A-424A-89C9-4A268F4BAB10}"/>
    <cellStyle name="Normal 6" xfId="58" xr:uid="{D4506485-9BC7-4782-AF01-9629284A064E}"/>
    <cellStyle name="Normal 6 2" xfId="248" xr:uid="{F6874F6C-7988-4BAE-82C7-1E28B6279B0B}"/>
    <cellStyle name="Normal 6 2 2" xfId="370" xr:uid="{897F74A4-6D16-4134-B84A-280E4ED493F4}"/>
    <cellStyle name="Normal 6 2 3" xfId="906" xr:uid="{1AF09FB6-A5A0-4EED-925E-EB197915489F}"/>
    <cellStyle name="Normal 6 2 4" xfId="959" xr:uid="{480048E6-8F0B-429E-9CEF-619735C804D7}"/>
    <cellStyle name="Normal 6 3" xfId="826" xr:uid="{EB9232EC-1255-402D-A892-9DCE8E284786}"/>
    <cellStyle name="Normal 6 4" xfId="963" xr:uid="{F691CBE5-7330-4FD9-A775-3732E972E8D3}"/>
    <cellStyle name="Normal 7" xfId="65" xr:uid="{81B590A4-185B-407A-8475-E3FA0D3A05D2}"/>
    <cellStyle name="Normal 7 2" xfId="85" xr:uid="{91B701AD-DCE4-4BF3-A5BE-9CEB037EA05D}"/>
    <cellStyle name="Normal 7 2 2" xfId="537" xr:uid="{9FBE51C1-7EA2-4782-B4C1-BB7E8CD1A86B}"/>
    <cellStyle name="Normal 7 2 3" xfId="525" xr:uid="{B45B93B1-B6D2-49E1-BB2B-F180AEAFC128}"/>
    <cellStyle name="Normal 7 2 3 2" xfId="791" xr:uid="{BC50F1EF-6DA8-4AF3-B3D6-0DD42A753D78}"/>
    <cellStyle name="Normal 7 2 4" xfId="947" xr:uid="{C1395AFF-0760-4AF3-ACB6-48C5F7392CB6}"/>
    <cellStyle name="Normal 7 3" xfId="532" xr:uid="{81BE2055-B73A-42D1-8D29-89AD7FDD963F}"/>
    <cellStyle name="Normal 7 3 2" xfId="639" xr:uid="{129E6607-18C0-472E-8A84-381B57CA63DF}"/>
    <cellStyle name="Normal 7 4" xfId="515" xr:uid="{10DDE04A-D3FB-48B5-BBC4-14CFE436627E}"/>
    <cellStyle name="Normal 7 4 2" xfId="600" xr:uid="{792542F9-8F8D-4D45-A1FD-70AF263CA52D}"/>
    <cellStyle name="Normal 7 5" xfId="954" xr:uid="{1076580A-0190-4A96-96BA-A2AF52733B00}"/>
    <cellStyle name="Normal 8" xfId="95" xr:uid="{488C35CD-BC80-46E9-B675-A9F926BF4FC3}"/>
    <cellStyle name="Normal 8 2" xfId="278" xr:uid="{4D85AD53-6870-43ED-847D-849C68627917}"/>
    <cellStyle name="Normal 8 2 2" xfId="666" xr:uid="{56187841-3FCE-4963-959B-3745FAA82FC4}"/>
    <cellStyle name="Normal 8 3" xfId="190" xr:uid="{DCB20C77-5019-4123-B631-431323974C89}"/>
    <cellStyle name="Normal 8 4" xfId="512" xr:uid="{A3573E17-9A7A-4487-826A-94AECE2D4113}"/>
    <cellStyle name="Normal 8 5" xfId="967" xr:uid="{A3ED2AF4-9F64-40EB-8B1B-C291542C6A63}"/>
    <cellStyle name="Normal 9" xfId="87" xr:uid="{D39F390F-0103-4B7F-8F97-ADE0126D92A4}"/>
    <cellStyle name="Normal 9 2" xfId="960" xr:uid="{15D00E91-523D-4CF7-B028-A2DBF92BD0CC}"/>
    <cellStyle name="Normal_TFI-POD" xfId="2" xr:uid="{00000000-0005-0000-0000-000003000000}"/>
    <cellStyle name="Normalan 2" xfId="932" xr:uid="{D632CE2D-0BFE-42E7-B016-29317C2E32D0}"/>
    <cellStyle name="normálne_Hárok1" xfId="640" xr:uid="{66CBF3ED-6EB4-44BC-8327-978DE213733D}"/>
    <cellStyle name="normální_Hárok1" xfId="641" xr:uid="{D0B8AE2D-28D3-486B-8712-2729084DB8AE}"/>
    <cellStyle name="Normalno 2" xfId="642" xr:uid="{3E754A03-6228-4F5C-8ABB-3376925D9057}"/>
    <cellStyle name="Normalno 3" xfId="88" xr:uid="{CCAB5E31-E54F-4CA1-936B-FA5C2567F741}"/>
    <cellStyle name="Normalno 3 2" xfId="125" xr:uid="{8F8C9EF6-8DBF-4282-A96E-AB7AB31207CC}"/>
    <cellStyle name="Normalno 3 2 2" xfId="336" xr:uid="{E8076153-4712-4AD9-88F6-4E3D7EF1E00B}"/>
    <cellStyle name="Normalno 3 2 3" xfId="214" xr:uid="{FD34F613-C082-410F-A3FD-717F9F30BD14}"/>
    <cellStyle name="Normalno 3 2 4" xfId="489" xr:uid="{020376B3-531A-446C-A358-AF6B2ABF6E22}"/>
    <cellStyle name="Normalno 3 2 5" xfId="643" xr:uid="{D4434785-EB2D-43BB-94C8-E50DC18CC660}"/>
    <cellStyle name="Normalno 3 3" xfId="249" xr:uid="{A94A2A50-0DAD-4BEE-A874-6541321F589E}"/>
    <cellStyle name="Normalno 3 3 2" xfId="371" xr:uid="{8631F1A8-7327-4385-97D5-AF6C4A071AB4}"/>
    <cellStyle name="Normalno 3 4" xfId="275" xr:uid="{C7B44F1E-BDCC-421D-A913-A883B276872D}"/>
    <cellStyle name="Normalno 3 4 2" xfId="397" xr:uid="{4CEE3767-CB50-4FBA-AE4C-A5EBE0689944}"/>
    <cellStyle name="Normalno 3 5" xfId="310" xr:uid="{78882963-DF63-4C16-BD6C-FE7BFB4B06F5}"/>
    <cellStyle name="Normalno 3 6" xfId="187" xr:uid="{B75F9A48-730F-4537-BF13-04F2DE4B0D32}"/>
    <cellStyle name="Normalno 3 7" xfId="488" xr:uid="{CAE1973B-5D2C-4286-BE4D-0A43650072F2}"/>
    <cellStyle name="Normalno 3 8" xfId="567" xr:uid="{29A235BE-31D3-497F-8006-1130E7BA1A1E}"/>
    <cellStyle name="Number (0)" xfId="644" xr:uid="{B2EDCA8C-0D5A-4F14-8B23-DA1ECDD44D8E}"/>
    <cellStyle name="Number (0) 2" xfId="645" xr:uid="{5CB99B90-AB88-4DF8-8143-AEA2EA834D3D}"/>
    <cellStyle name="Number (0.00)" xfId="646" xr:uid="{1866A374-CB30-47AB-B3CB-6F68F611DDD8}"/>
    <cellStyle name="Number (0.00) 2" xfId="647" xr:uid="{A516526B-996C-4B1A-8FCC-6046DC7C4AE0}"/>
    <cellStyle name="NumberEng" xfId="648" xr:uid="{173D6280-9447-467F-B34C-90E8A6B089BB}"/>
    <cellStyle name="NumberEng 2" xfId="649" xr:uid="{B497EDFF-3483-4063-B6E0-FAFD9509EA08}"/>
    <cellStyle name="Obično 2" xfId="89" xr:uid="{40865E53-3162-4F4B-99CD-D84F33371238}"/>
    <cellStyle name="Obično 4" xfId="90" xr:uid="{4D8AAD3B-D2B0-4206-91F0-FC6879B07712}"/>
    <cellStyle name="Obično 5" xfId="91" xr:uid="{1813FE92-7EDC-4785-A89B-C0A0A75CB605}"/>
    <cellStyle name="Obično_External sector_spf 2" xfId="75" xr:uid="{BFA4B20B-E947-42E7-B657-D5D21CC30D06}"/>
    <cellStyle name="Percent (0)" xfId="650" xr:uid="{8F080F17-C91B-41B0-94C8-BBDB0E7FD2B8}"/>
    <cellStyle name="Percent (0) 2" xfId="651" xr:uid="{C8D40625-86B5-4F0C-A12E-F610CC3D5E0C}"/>
    <cellStyle name="Percent 10" xfId="293" xr:uid="{F33286C1-E062-404C-B6A3-60B926E76659}"/>
    <cellStyle name="Percent 11" xfId="974" xr:uid="{99BB165F-0902-4993-B01C-F40C7C761035}"/>
    <cellStyle name="Percent 12" xfId="975" xr:uid="{569C74F7-831D-4B4E-AE8F-989114FA8E28}"/>
    <cellStyle name="Percent 12 7 2 2" xfId="741" xr:uid="{1757F87D-8442-4F73-9BCF-621784D4D350}"/>
    <cellStyle name="Percent 12 8" xfId="46" xr:uid="{AAD9E391-7CEB-44FC-BCE6-4527A4CC7B95}"/>
    <cellStyle name="Percent 12 8 2" xfId="157" xr:uid="{5FF3C86F-6B14-4BED-BD0F-A4BF62FF5C1F}"/>
    <cellStyle name="Percent 12 8 2 2" xfId="365" xr:uid="{83371AA9-6824-43E8-AA4B-F2A434B2B1E3}"/>
    <cellStyle name="Percent 12 8 2 2 2" xfId="535" xr:uid="{FC28FC0C-FAAC-4E11-9729-3DDE8EDB46D9}"/>
    <cellStyle name="Percent 12 8 2 3" xfId="243" xr:uid="{26BCFCE4-C76D-489A-AD4E-C3E67D6B0370}"/>
    <cellStyle name="Percent 12 8 2 4" xfId="523" xr:uid="{B921FE8F-BBED-445F-BF01-F9335771A6F6}"/>
    <cellStyle name="Percent 12 8 3" xfId="530" xr:uid="{B0C32D15-BF3E-4F30-BBFB-F5C3436899CF}"/>
    <cellStyle name="Percent 12 8 4" xfId="695" xr:uid="{CFFBE7CB-D284-4A9D-8FFE-0CBBDF394AEA}"/>
    <cellStyle name="Percent 12 8 5" xfId="927" xr:uid="{44F5CA2F-E445-4C2D-8BF1-EDA0FEA82164}"/>
    <cellStyle name="Percent 12 8 6" xfId="940" xr:uid="{3D71AC7A-CCB4-4782-AA0E-E36C12FDB2B7}"/>
    <cellStyle name="Percent 12 8 7" xfId="969" xr:uid="{5C87D19A-48C0-474A-A441-93136192D6A4}"/>
    <cellStyle name="Percent 12 8 8" xfId="510" xr:uid="{9A60FA9E-8C21-4C6D-9A79-7AB82315CAA3}"/>
    <cellStyle name="Percent 12 8 9" xfId="977" xr:uid="{EF4CD302-5533-49C7-A5DC-1F2E3AFB5BF4}"/>
    <cellStyle name="Percent 13" xfId="34" xr:uid="{B2D271BC-64CB-4165-AAB7-9517B907BEA5}"/>
    <cellStyle name="Percent 15 3 3" xfId="798" xr:uid="{1A5656FA-0841-481A-941E-4EC9DFEA6590}"/>
    <cellStyle name="Percent 2" xfId="14" xr:uid="{8F080D4C-1019-41A1-B740-6D040349B653}"/>
    <cellStyle name="Percent 2 10" xfId="29" xr:uid="{9B4494E0-F920-4369-A731-62EE71D5152B}"/>
    <cellStyle name="Percent 2 11" xfId="561" xr:uid="{44908108-9141-4C22-AECD-9F5725836F62}"/>
    <cellStyle name="Percent 2 12" xfId="937" xr:uid="{820A3B59-B4A5-499A-8952-49DE8B45FF38}"/>
    <cellStyle name="Percent 2 13" xfId="514" xr:uid="{A4614C81-41EA-4C1C-946C-B3258785295D}"/>
    <cellStyle name="Percent 2 13 2" xfId="517" xr:uid="{5770A68C-562D-4BC7-A92B-EB9454DF7C46}"/>
    <cellStyle name="Percent 2 13 2 2" xfId="733" xr:uid="{42E57B0D-4FC7-46B4-8B70-CF94C36C1D46}"/>
    <cellStyle name="Percent 2 14" xfId="77" xr:uid="{CA32C679-C121-4F0B-9656-95FC47045088}"/>
    <cellStyle name="Percent 2 2" xfId="21" xr:uid="{C55054AC-868E-4849-B5D9-548759778F85}"/>
    <cellStyle name="Percent 2 2 2" xfId="39" xr:uid="{D2650350-A789-40AD-ACA6-9C25613E423F}"/>
    <cellStyle name="Percent 2 2 2 2" xfId="341" xr:uid="{5967CF6A-6138-491B-92DB-5D1FC2FCE955}"/>
    <cellStyle name="Percent 2 2 2 3" xfId="219" xr:uid="{A90F6E26-BD8A-44FB-8097-28539995B13D}"/>
    <cellStyle name="Percent 2 2 2 4" xfId="679" xr:uid="{B96199D5-0275-4507-BC36-F8AEF31147FD}"/>
    <cellStyle name="Percent 2 2 2 5" xfId="133" xr:uid="{1A6A6475-2BA5-4347-8C07-938365C3CBC4}"/>
    <cellStyle name="Percent 2 2 3" xfId="276" xr:uid="{BBCC1F67-C8B1-4C9C-AF6D-8AFFB9B7A540}"/>
    <cellStyle name="Percent 2 2 3 2" xfId="398" xr:uid="{2CB67794-1E9C-43EE-B4D9-7C25CAAC2425}"/>
    <cellStyle name="Percent 2 2 4" xfId="311" xr:uid="{CE668EBC-DB6B-4DFD-BB00-EE86EAE80DAA}"/>
    <cellStyle name="Percent 2 2 5" xfId="188" xr:uid="{B3317E8C-B172-4C64-8F9B-FD8C61984197}"/>
    <cellStyle name="Percent 2 2 6" xfId="492" xr:uid="{F75B797A-9FA1-4350-B7F4-31F5AD019560}"/>
    <cellStyle name="Percent 2 2 7" xfId="568" xr:uid="{892C34BE-C1DD-45F0-A470-23A4D458074E}"/>
    <cellStyle name="Percent 2 2 8" xfId="92" xr:uid="{1EFE48AC-ABBB-4371-87A5-A2E5A5AC0065}"/>
    <cellStyle name="Percent 2 3" xfId="112" xr:uid="{6A64C074-ED24-4D14-B0B2-07D97C059C89}"/>
    <cellStyle name="Percent 2 3 2" xfId="291" xr:uid="{14649B2F-C46B-40F0-91A3-AE96EAE3AE90}"/>
    <cellStyle name="Percent 2 3 2 2" xfId="412" xr:uid="{6FCB6044-F388-4DF5-959E-8F01E1A49FBC}"/>
    <cellStyle name="Percent 2 3 2 2 2" xfId="956" xr:uid="{9B985954-F57B-4BC3-9879-D60848003849}"/>
    <cellStyle name="Percent 2 3 2 3" xfId="680" xr:uid="{4DECE5C0-1A8F-4B11-B4F5-8ABB650B14D4}"/>
    <cellStyle name="Percent 2 3 3" xfId="325" xr:uid="{3CA7D4D8-F4FB-407C-9777-3CFD09343A4F}"/>
    <cellStyle name="Percent 2 3 4" xfId="203" xr:uid="{166C6A96-9BCB-4E0A-9618-B2E605DA4F04}"/>
    <cellStyle name="Percent 2 3 5" xfId="493" xr:uid="{E8B02874-D0C6-4306-A59B-01F003BBA4B1}"/>
    <cellStyle name="Percent 2 3 6" xfId="581" xr:uid="{B832350A-301F-4B91-A087-0D22F353A8E4}"/>
    <cellStyle name="Percent 2 4" xfId="19" xr:uid="{15BE26F4-1C36-49DF-8241-CEB8EF227D8E}"/>
    <cellStyle name="Percent 2 4 2" xfId="652" xr:uid="{49506644-C4B1-41E2-8185-841E5E315C37}"/>
    <cellStyle name="Percent 2 5" xfId="268" xr:uid="{9D4293BF-1E85-4C2B-B60B-DC834D35193E}"/>
    <cellStyle name="Percent 2 5 2" xfId="390" xr:uid="{6459A10B-2EAF-43E1-88C7-37CB31E4C24B}"/>
    <cellStyle name="Percent 2 5 3" xfId="690" xr:uid="{A67DC08F-69EB-44DE-BD3F-62BDE5419057}"/>
    <cellStyle name="Percent 2 6" xfId="303" xr:uid="{473C8BD6-9807-4935-9B85-4CD92305E1F3}"/>
    <cellStyle name="Percent 2 7" xfId="180" xr:uid="{3D51B1F0-DDF0-4998-B220-CFAC1D65FB90}"/>
    <cellStyle name="Percent 2 8" xfId="491" xr:uid="{C40AF2FF-41DB-459E-839F-5E664CB3271F}"/>
    <cellStyle name="Percent 2 9" xfId="521" xr:uid="{7FB6DDE8-36BC-4375-8811-D1971695D2D1}"/>
    <cellStyle name="Percent 3" xfId="76" xr:uid="{A9219839-37ED-42C2-87DB-C1364B064F15}"/>
    <cellStyle name="Percent 3 2" xfId="654" xr:uid="{EC861280-725D-4BD4-A871-32F9EB999EB7}"/>
    <cellStyle name="Percent 3 3" xfId="653" xr:uid="{430F4D32-CB48-470D-98BF-B0180B4F4422}"/>
    <cellStyle name="Percent 4" xfId="109" xr:uid="{7DAA573E-A7EF-4F90-AE2F-3845555502F1}"/>
    <cellStyle name="Percent 4 2" xfId="290" xr:uid="{4171903E-78B2-4428-B220-0B103FE280D7}"/>
    <cellStyle name="Percent 4 2 2" xfId="411" xr:uid="{32306B2D-A3D5-4292-B9F7-6FFE766629F6}"/>
    <cellStyle name="Percent 4 2 3" xfId="681" xr:uid="{1756FA37-B4E5-40FC-9F50-9A0054306555}"/>
    <cellStyle name="Percent 4 3" xfId="324" xr:uid="{7681227E-D674-4CF2-AF18-4DC163EEC646}"/>
    <cellStyle name="Percent 4 4" xfId="202" xr:uid="{20F3B65F-1326-4031-8D89-F23BB8520674}"/>
    <cellStyle name="Percent 4 5" xfId="495" xr:uid="{E10D7C01-E8A0-45FC-A1F1-A5ED5ADB242C}"/>
    <cellStyle name="Percent 4 6" xfId="580" xr:uid="{E4B90E7E-F375-4F19-B247-500CF98631D2}"/>
    <cellStyle name="Percent 44 2" xfId="714" xr:uid="{87E43796-909F-4615-B885-DCD025B6DD14}"/>
    <cellStyle name="Percent 5" xfId="120" xr:uid="{128172E1-78F1-4D5B-93B7-7320D07B32E2}"/>
    <cellStyle name="Percent 5 2" xfId="333" xr:uid="{A1303A27-7863-4AEB-9B41-3935DA0BF4DF}"/>
    <cellStyle name="Percent 5 3" xfId="211" xr:uid="{9B4DFD33-D288-4F00-BE05-4BD6628284E3}"/>
    <cellStyle name="Percent 5 4" xfId="496" xr:uid="{116B7635-A574-4B59-89C9-932FCDBC1EBD}"/>
    <cellStyle name="Percent 5 5" xfId="589" xr:uid="{C2AEA1D7-683C-41B4-BB5A-AE243B7F20F2}"/>
    <cellStyle name="Percent 6" xfId="135" xr:uid="{D3F14EBD-AC29-440C-94BD-776B2058C177}"/>
    <cellStyle name="Percent 6 2" xfId="343" xr:uid="{D6C27D5B-2E20-4AD9-AC4F-A2853170F4DE}"/>
    <cellStyle name="Percent 6 3" xfId="221" xr:uid="{7D69D28C-B4B6-4FF5-BC3F-27B7067542AF}"/>
    <cellStyle name="Percent 6 4" xfId="599" xr:uid="{E5463E45-B327-4AB5-866F-3C74D7E9E816}"/>
    <cellStyle name="Percent 63" xfId="702" xr:uid="{23F71011-DC21-45A3-BFE2-45C9CF6B5350}"/>
    <cellStyle name="Percent 7" xfId="541" xr:uid="{6CC44D2E-725B-4F42-A603-BDD88F83DD10}"/>
    <cellStyle name="Percent 8" xfId="51" xr:uid="{CE5E5E45-A0CE-49C6-A422-67D8079DC5EF}"/>
    <cellStyle name="Percent 9" xfId="945" xr:uid="{5747601E-FA07-449B-9261-692E67D24A7A}"/>
    <cellStyle name="Procenat 2" xfId="934" xr:uid="{5DB98E1E-AB11-4D1B-AAD5-FA651D0D2983}"/>
    <cellStyle name="Prozent_ChartsSPORT" xfId="655" xr:uid="{5F0C88CE-7A41-4E34-84DE-F5779AE0899D}"/>
    <cellStyle name="Red Text" xfId="656" xr:uid="{8354D749-B481-4B17-8BB9-3BF5BEE9C596}"/>
    <cellStyle name="Standard_ChartsSPORT" xfId="657" xr:uid="{DDD370B5-CF0E-41A4-9768-D1870BACD90B}"/>
    <cellStyle name="Stil 1" xfId="93" xr:uid="{FBFECBDD-806F-477E-A92A-F2BDDE1731EB}"/>
    <cellStyle name="Style 1" xfId="4" xr:uid="{00000000-0005-0000-0000-000004000000}"/>
    <cellStyle name="text" xfId="658" xr:uid="{CB755790-1E97-4D31-8B39-042FB90EFA0F}"/>
    <cellStyle name="Tickmark" xfId="659" xr:uid="{CC87191B-FD52-447C-A630-7B7F41D14769}"/>
    <cellStyle name="TopGrey" xfId="660" xr:uid="{A7D43AEC-035B-4FF4-B85C-242C98ABA3FB}"/>
    <cellStyle name="Währung [0]_ChartsSPORT" xfId="661" xr:uid="{840F153A-F05A-4795-AF77-BE61F3B4F8B3}"/>
    <cellStyle name="Währung_ChartsSPORT" xfId="662" xr:uid="{A4CD1B25-2C86-4297-BBC1-14FE21BF9483}"/>
    <cellStyle name="Währung0" xfId="663" xr:uid="{79688C20-F040-493D-BC26-B8F8A7A0985D}"/>
    <cellStyle name="Zarez [0] 2" xfId="933" xr:uid="{504C4C80-8664-442F-A786-7641A86182AE}"/>
    <cellStyle name="Zeile 1" xfId="664" xr:uid="{7903EDF6-43C7-4076-8D8A-7179AE783498}"/>
    <cellStyle name="Zeile 2" xfId="665" xr:uid="{1A7266BD-A8B4-4F65-8B97-37F653F0D6F9}"/>
    <cellStyle name="Денежный 2" xfId="748" xr:uid="{4CE89822-334A-4169-962B-075A28A6AA0C}"/>
    <cellStyle name="Денежный 2 2" xfId="767" xr:uid="{F4FD9E43-6854-4D11-9E4B-DE764ED97CE9}"/>
    <cellStyle name="Денежный 2 2 2" xfId="869" xr:uid="{A0F99388-E4E9-4BD3-A8F2-DE9C116C6392}"/>
    <cellStyle name="Денежный 2 3" xfId="804" xr:uid="{6DAF28C2-C79A-4C6F-BD62-B078583B8AEE}"/>
    <cellStyle name="Денежный 2 3 2" xfId="901" xr:uid="{46C84BBF-8179-426D-9D4D-F8FFE240D7E7}"/>
    <cellStyle name="Денежный 2 4" xfId="854" xr:uid="{8E1E5136-22E4-4B80-BA69-C43BA74C9311}"/>
    <cellStyle name="Обычный 10 3" xfId="731" xr:uid="{D78C3FAE-AFBC-4501-B3FA-3911D552BF70}"/>
    <cellStyle name="Обычный 11" xfId="744" xr:uid="{FFD05273-81FE-4BA2-B3E0-DD132517FE2E}"/>
    <cellStyle name="Обычный 11 2" xfId="816" xr:uid="{6142A5C4-D2FE-4470-AD18-14B182206A43}"/>
    <cellStyle name="Обычный 11 2 2" xfId="904" xr:uid="{F733D1C0-306C-4756-8210-BF8A1910E139}"/>
    <cellStyle name="Обычный 11 3" xfId="851" xr:uid="{EB384E36-F481-4DD2-82EC-5468D01CE2C6}"/>
    <cellStyle name="Обычный 11 8" xfId="756" xr:uid="{CB4BFB50-2B17-459F-81CC-310313DE6B04}"/>
    <cellStyle name="Обычный 11 8 2" xfId="859" xr:uid="{A9197218-0EF4-4D7E-8B53-D41E880956AD}"/>
    <cellStyle name="Обычный 12" xfId="808" xr:uid="{FD000AFA-7176-4C7A-8983-F6C192D64D05}"/>
    <cellStyle name="Обычный 12 2" xfId="815" xr:uid="{4195D0AC-A89E-4912-9419-7E4B3EBB065B}"/>
    <cellStyle name="Обычный 12 3" xfId="103" xr:uid="{9F46E309-4E13-4739-A4D1-06247F2E19B0}"/>
    <cellStyle name="Обычный 12 3 10" xfId="433" xr:uid="{08BC0AA3-DEA9-445D-BEEA-708C1C169083}"/>
    <cellStyle name="Обычный 12 3 11" xfId="497" xr:uid="{04141E51-8019-4AFF-A327-E475AF8797B9}"/>
    <cellStyle name="Обычный 12 3 12" xfId="554" xr:uid="{15A7ADD9-5075-40E2-A7E0-2055C95D5FBA}"/>
    <cellStyle name="Обычный 12 3 13" xfId="964" xr:uid="{00E21F33-5863-4980-8AC9-1ED8B211E932}"/>
    <cellStyle name="Обычный 12 3 2" xfId="121" xr:uid="{B6E65454-83BC-4217-B353-879760D87C30}"/>
    <cellStyle name="Обычный 12 3 2 2" xfId="334" xr:uid="{3444E3B2-AE70-4677-9199-8600E8022C57}"/>
    <cellStyle name="Обычный 12 3 2 3" xfId="212" xr:uid="{DFBCC8F6-2638-423E-9457-F1B638F33869}"/>
    <cellStyle name="Обычный 12 3 2 4" xfId="498" xr:uid="{14E660EA-9950-4C7D-A7F9-6419B3A57BE4}"/>
    <cellStyle name="Обычный 12 3 2 5" xfId="590" xr:uid="{18D307B5-4391-490C-97CC-8693DA742675}"/>
    <cellStyle name="Обычный 12 3 3" xfId="144" xr:uid="{90F677F2-A1E4-4371-A092-D7CFF2BF78BA}"/>
    <cellStyle name="Обычный 12 3 3 2" xfId="352" xr:uid="{1B3098C8-26ED-47AE-A90D-26D18F65CD0D}"/>
    <cellStyle name="Обычный 12 3 3 3" xfId="230" xr:uid="{4083B7CC-33AA-471D-B9F7-E279A0CC5DD4}"/>
    <cellStyle name="Обычный 12 3 3 4" xfId="598" xr:uid="{BA74084D-B41F-41D3-BA35-64ADCA40AA81}"/>
    <cellStyle name="Обычный 12 3 4" xfId="153" xr:uid="{7115DEB3-56B3-470B-9376-4FA07D771EF1}"/>
    <cellStyle name="Обычный 12 3 4 2" xfId="361" xr:uid="{976893A0-A933-4DE3-A133-09E56A6B646D}"/>
    <cellStyle name="Обычный 12 3 4 3" xfId="239" xr:uid="{8CDD0508-106A-41EB-9A09-9ECCA0295576}"/>
    <cellStyle name="Обычный 12 3 5" xfId="166" xr:uid="{F4240E94-B850-493E-A061-9F54DAD63A15}"/>
    <cellStyle name="Обычный 12 3 5 2" xfId="380" xr:uid="{5B255C1F-FD79-456A-AF88-9927A18E09E3}"/>
    <cellStyle name="Обычный 12 3 5 3" xfId="258" xr:uid="{7C44E7BC-60DF-4172-9498-05DE625A02CC}"/>
    <cellStyle name="Обычный 12 3 6" xfId="286" xr:uid="{FBD5B65A-5CC7-40B9-804C-280A91E9241B}"/>
    <cellStyle name="Обычный 12 3 6 2" xfId="407" xr:uid="{18067BDE-0FF9-4F38-ACC3-DE943B196698}"/>
    <cellStyle name="Обычный 12 3 7" xfId="320" xr:uid="{6045AE12-D2A5-4184-9647-C75A1DA9A8EC}"/>
    <cellStyle name="Обычный 12 3 8" xfId="198" xr:uid="{09018F94-2874-4999-98A7-A2F5B0C30443}"/>
    <cellStyle name="Обычный 12 3 9" xfId="421" xr:uid="{182851D7-18C9-4879-88B0-6C8B72766104}"/>
    <cellStyle name="Обычный 14 2" xfId="692" xr:uid="{7E5CAE7D-38EB-44D1-BD8E-E705F55C323B}"/>
    <cellStyle name="Обычный 19 2" xfId="699" xr:uid="{A6BC6D6C-4C54-4008-B7BE-CD85CD2EF3DA}"/>
    <cellStyle name="Обычный 19 2 2" xfId="785" xr:uid="{3EEDBDE7-C7B0-4B90-B995-B1E96B488345}"/>
    <cellStyle name="Обычный 19 2 2 2" xfId="887" xr:uid="{FA9D70FD-CE6E-44E0-8227-2E4378EA6008}"/>
    <cellStyle name="Обычный 19 2 3" xfId="830" xr:uid="{CD32FF62-B94F-4183-BE28-4FB03795D45E}"/>
    <cellStyle name="Обычный 19 2 4" xfId="918" xr:uid="{9655F15A-E5F3-49D7-933C-E3816AF04325}"/>
    <cellStyle name="Обычный 19 4" xfId="688" xr:uid="{E0953701-3318-4BB1-8A80-6C305D7A7D51}"/>
    <cellStyle name="Обычный 19 4 2" xfId="743" xr:uid="{05C4A0D6-7970-41D7-8313-65A6649C0FB5}"/>
    <cellStyle name="Обычный 19 4 2 2" xfId="850" xr:uid="{EB77DBB8-EE48-40F9-98EA-7B559DEAD608}"/>
    <cellStyle name="Обычный 19 4 3" xfId="764" xr:uid="{44A622AB-2BF2-4E9B-859E-36F918B92FAE}"/>
    <cellStyle name="Обычный 19 4 3 2" xfId="866" xr:uid="{DF3FF757-5425-48E1-B715-3289EE987729}"/>
    <cellStyle name="Обычный 19 4 4" xfId="828" xr:uid="{A0FA0A14-8395-4788-B20A-4B39B8A46130}"/>
    <cellStyle name="Обычный 2" xfId="693" xr:uid="{2418E5E7-7EE9-4665-82C7-CD41DB916BCE}"/>
    <cellStyle name="Обычный 2 2" xfId="813" xr:uid="{96ACD09A-33B9-465A-BB13-BBD93153057D}"/>
    <cellStyle name="Обычный 2 2 2" xfId="796" xr:uid="{808B906E-3515-4614-8228-813098BF733B}"/>
    <cellStyle name="Обычный 2 2 2 2" xfId="719" xr:uid="{AC5AB5D3-3340-4BB0-9F8E-2F3360F068FC}"/>
    <cellStyle name="Обычный 2 2 2 2 2" xfId="697" xr:uid="{9149A2BF-0AE8-47BE-A50C-5FBDEFEA8DE3}"/>
    <cellStyle name="Обычный 2 2 4" xfId="814" xr:uid="{A807EBAC-79EF-4FD1-9B6E-8B5E0EAFD298}"/>
    <cellStyle name="Обычный 2 3" xfId="722" xr:uid="{EAE700D1-85AB-4617-815B-363BFD18431A}"/>
    <cellStyle name="Обычный 2 3 3" xfId="725" xr:uid="{66F24274-8918-4D29-8506-F8E78D2EFD30}"/>
    <cellStyle name="Обычный 2 4" xfId="820" xr:uid="{8ED95A49-CE94-4293-AAD7-C18E70B7924B}"/>
    <cellStyle name="Обычный 2 4 2" xfId="753" xr:uid="{F3808233-C9BB-4DEB-9966-D2F318A3E1A9}"/>
    <cellStyle name="Обычный 28 2 6 2 2 2 2 2 2 2" xfId="739" xr:uid="{FFE5B9F7-98A5-4281-BC04-6242DF6EC6C8}"/>
    <cellStyle name="Обычный 28 2 6 2 2 2 2 2 2 2 2" xfId="758" xr:uid="{78288721-DEA2-4DA7-8A79-89CA5865F85B}"/>
    <cellStyle name="Обычный 28 2 6 2 2 2 2 2 2 2 2 2" xfId="769" xr:uid="{F8C708AE-8687-4FE0-B435-2ED31923DD69}"/>
    <cellStyle name="Обычный 28 2 6 2 2 2 2 2 2 2 2 2 2" xfId="871" xr:uid="{C5FF8770-D9EA-4FCA-A534-B5A6E4D7C504}"/>
    <cellStyle name="Обычный 28 2 6 2 2 2 2 2 2 2 2 3" xfId="777" xr:uid="{F8013B2E-C2E1-46E1-9F67-4B0E90C76A14}"/>
    <cellStyle name="Обычный 28 2 6 2 2 2 2 2 2 2 2 3 2" xfId="879" xr:uid="{99BDEFB4-1292-400A-AF9B-EE2E5E10B7BF}"/>
    <cellStyle name="Обычный 28 2 6 2 2 2 2 2 2 2 2 4" xfId="861" xr:uid="{6B6425EA-5232-4735-B235-A408343B6E83}"/>
    <cellStyle name="Обычный 28 2 6 2 2 2 2 2 2 2 2 5" xfId="908" xr:uid="{3ED0F78C-15E6-482D-AB50-E49AE9B07C1A}"/>
    <cellStyle name="Обычный 28 2 6 2 2 2 2 2 2 2 3" xfId="788" xr:uid="{F7C5FA85-9395-475C-A7B9-D2B30A6ABBA7}"/>
    <cellStyle name="Обычный 28 2 6 2 2 2 2 2 2 2 3 2" xfId="890" xr:uid="{B6A640AD-5312-4241-8E9A-9C02471C40B2}"/>
    <cellStyle name="Обычный 28 2 6 2 2 2 2 2 2 2 4" xfId="848" xr:uid="{5B34DE4A-95AE-4B16-8E02-77BB1F265F13}"/>
    <cellStyle name="Обычный 28 2 6 2 2 6 2 2 2" xfId="734" xr:uid="{3CC6B5ED-DDC8-43D8-A4E3-27E167D48901}"/>
    <cellStyle name="Обычный 28 2 6 2 2 6 2 2 2 2" xfId="845" xr:uid="{5AFDA272-815B-4DEF-AFAF-84B622156196}"/>
    <cellStyle name="Обычный 28 2 6 2 3" xfId="720" xr:uid="{5C5C41C6-97B9-4EF0-897E-B5FF830FEC8D}"/>
    <cellStyle name="Обычный 28 2 6 2 3 2" xfId="836" xr:uid="{F7666F6D-CEB7-4FF8-9201-FFB4070C7139}"/>
    <cellStyle name="Обычный 28 2 6 3" xfId="710" xr:uid="{C7F834A1-A045-457C-914E-BEAFA59CC8F6}"/>
    <cellStyle name="Обычный 28 2 6 3 2" xfId="760" xr:uid="{2EADCF74-DDFF-4811-B52B-EB3904D600FE}"/>
    <cellStyle name="Обычный 28 2 6 3 2 2" xfId="773" xr:uid="{4DEC35EA-054D-4AF9-8036-F1CCEC72D0E1}"/>
    <cellStyle name="Обычный 28 2 6 3 2 2 2" xfId="875" xr:uid="{AC2C2C4A-10BF-4EDC-AA7C-336768B29C82}"/>
    <cellStyle name="Обычный 28 2 6 3 2 3" xfId="781" xr:uid="{84407051-3A56-4FE3-B075-AEE4820873B3}"/>
    <cellStyle name="Обычный 28 2 6 3 2 3 2" xfId="883" xr:uid="{1E449F2D-D593-4DA0-B175-5417849A20D8}"/>
    <cellStyle name="Обычный 28 2 6 3 2 4" xfId="863" xr:uid="{FC3F0E6C-CE38-4F17-A2EC-8E49B68F0F22}"/>
    <cellStyle name="Обычный 28 2 6 3 2 5" xfId="912" xr:uid="{3A4E2D25-CC90-4818-8DC0-522FCC663A36}"/>
    <cellStyle name="Обычный 28 2 6 3 3" xfId="795" xr:uid="{E3D08FF9-48D2-4422-B39B-F3991B7DCD85}"/>
    <cellStyle name="Обычный 28 2 6 3 3 2" xfId="894" xr:uid="{2CF1BAD2-6A5F-49F3-B8A0-BF80DF19992E}"/>
    <cellStyle name="Обычный 28 2 6 3 4" xfId="834" xr:uid="{5867EC5B-34A0-47CD-9E63-9C1ACACCEA89}"/>
    <cellStyle name="Обычный 28 2 7 2" xfId="708" xr:uid="{4BF08F50-991B-4F5F-8E7F-E0D6026BAEED}"/>
    <cellStyle name="Обычный 28 2 7 2 2" xfId="770" xr:uid="{2DD679B4-D06E-43C3-9F66-6D477F01AF61}"/>
    <cellStyle name="Обычный 28 2 7 2 2 2" xfId="778" xr:uid="{87A58E2E-E81F-4E2C-B3D1-99F6E50A75A6}"/>
    <cellStyle name="Обычный 28 2 7 2 2 2 2" xfId="880" xr:uid="{A27E59BD-EBCA-474C-9E67-02AFFAB2E23B}"/>
    <cellStyle name="Обычный 28 2 7 2 2 2 2 2 2" xfId="709" xr:uid="{3F8FB79D-E9AA-4ED5-91EE-6393D7E16418}"/>
    <cellStyle name="Обычный 28 2 7 2 2 2 2 2 2 2" xfId="757" xr:uid="{5812F028-FB29-4A34-93DA-20814F411663}"/>
    <cellStyle name="Обычный 28 2 7 2 2 2 2 2 2 2 2" xfId="772" xr:uid="{5458B238-CF54-432B-81F8-1AEB31C8E62E}"/>
    <cellStyle name="Обычный 28 2 7 2 2 2 2 2 2 2 2 2" xfId="874" xr:uid="{C69BF776-1C90-4E22-B207-D8918FD1A9B9}"/>
    <cellStyle name="Обычный 28 2 7 2 2 2 2 2 2 2 3" xfId="780" xr:uid="{BFD6E3B5-D15C-441D-8A9D-4DFDF6E3CE03}"/>
    <cellStyle name="Обычный 28 2 7 2 2 2 2 2 2 2 3 2" xfId="882" xr:uid="{465CAAC1-5CCB-4AA9-853E-00C29FB254E6}"/>
    <cellStyle name="Обычный 28 2 7 2 2 2 2 2 2 2 4" xfId="860" xr:uid="{2E83F1BE-0423-4DF0-8CF4-91CD954770E7}"/>
    <cellStyle name="Обычный 28 2 7 2 2 2 2 2 2 2 5" xfId="911" xr:uid="{EF3A4086-DB7E-4A32-A9F2-9EE25B270860}"/>
    <cellStyle name="Обычный 28 2 7 2 2 2 2 2 2 3" xfId="771" xr:uid="{294DDFD7-51D1-42BC-AA59-8DB46D052C50}"/>
    <cellStyle name="Обычный 28 2 7 2 2 2 2 2 2 3 2" xfId="873" xr:uid="{E773A271-2CAE-4C61-A233-CB05E71C03F5}"/>
    <cellStyle name="Обычный 28 2 7 2 2 2 2 2 2 4" xfId="779" xr:uid="{D6FD2B46-89C7-459C-AAF0-3250B15CF14E}"/>
    <cellStyle name="Обычный 28 2 7 2 2 2 2 2 2 4 2" xfId="881" xr:uid="{84CA0BE3-FDE9-4520-9057-765FEFCA0EE6}"/>
    <cellStyle name="Обычный 28 2 7 2 2 2 2 2 2 5" xfId="794" xr:uid="{6660EA94-C6FE-4D62-9FE6-ED8081FC93A6}"/>
    <cellStyle name="Обычный 28 2 7 2 2 2 2 2 2 5 2" xfId="893" xr:uid="{615CF97C-F872-4838-8A4A-1C550B73A39A}"/>
    <cellStyle name="Обычный 28 2 7 2 2 2 2 2 2 6" xfId="833" xr:uid="{3B056348-F94E-4B39-8EC3-E8351F3FFFE4}"/>
    <cellStyle name="Обычный 28 2 7 2 2 2 2 2 2 7" xfId="910" xr:uid="{9C152DC4-9BAE-43B1-B6FE-EEC1E8A9EF6D}"/>
    <cellStyle name="Обычный 28 2 7 2 2 3" xfId="799" xr:uid="{D4CCBD31-FCB3-423F-8FD5-DBA0DBDEB50B}"/>
    <cellStyle name="Обычный 28 2 7 2 2 3 2" xfId="896" xr:uid="{0DF2DD11-406B-4178-883B-D7B56146C297}"/>
    <cellStyle name="Обычный 28 2 7 2 2 4" xfId="872" xr:uid="{284A93F3-EA9B-4868-B5F4-B88BB75E1B77}"/>
    <cellStyle name="Обычный 28 2 7 2 2 5" xfId="909" xr:uid="{A7785429-9DA3-48BC-9CC9-F6AD62E345FF}"/>
    <cellStyle name="Обычный 28 2 7 2 3" xfId="793" xr:uid="{737488E7-4566-4AC3-B878-A219DBA5B183}"/>
    <cellStyle name="Обычный 28 2 7 2 3 2" xfId="892" xr:uid="{5D2EA1D0-567A-49CC-A644-2999715005E3}"/>
    <cellStyle name="Обычный 28 2 7 2 4" xfId="832" xr:uid="{62781E9C-5BCA-4EA4-8472-56F3AACA59EF}"/>
    <cellStyle name="Обычный 28 2 7 2 6" xfId="728" xr:uid="{3EA19560-2644-4017-BFC3-298A0C4D25B8}"/>
    <cellStyle name="Обычный 28 2 7 2 6 2" xfId="759" xr:uid="{3493C751-C291-4D46-83B6-0EDDB0BE4757}"/>
    <cellStyle name="Обычный 28 2 7 2 6 2 2" xfId="862" xr:uid="{8D53DA16-51F6-4BB5-AF41-B9A17C27BF58}"/>
    <cellStyle name="Обычный 28 2 7 2 6 3" xfId="774" xr:uid="{D6A76039-5589-42D6-904E-E860030B72D1}"/>
    <cellStyle name="Обычный 28 2 7 2 6 3 2" xfId="876" xr:uid="{2191682F-668E-4AD1-AA75-5EE44839CAE2}"/>
    <cellStyle name="Обычный 28 2 7 2 6 4" xfId="782" xr:uid="{6A968041-17D8-4E39-94CC-0DC4C886ECDA}"/>
    <cellStyle name="Обычный 28 2 7 2 6 4 2" xfId="884" xr:uid="{E19F5A02-C0DC-44F3-A084-16C8381B142B}"/>
    <cellStyle name="Обычный 28 2 7 2 6 5" xfId="841" xr:uid="{37953DF7-671D-4BB3-AD2A-B1082CA41F89}"/>
    <cellStyle name="Обычный 28 2 7 2 6 6" xfId="913" xr:uid="{3641DB39-B99D-4E97-97A4-C7776CDA6AF8}"/>
    <cellStyle name="Обычный 28 2 7 5 2 2 2" xfId="727" xr:uid="{C3D707F5-00D1-4762-8B17-5689BC68301B}"/>
    <cellStyle name="Обычный 28 2 7 5 2 2 2 2" xfId="840" xr:uid="{AA8EFF8C-5C44-434E-A744-3BAA0EE51A31}"/>
    <cellStyle name="Обычный 3" xfId="724" xr:uid="{11DD4ED0-7201-4078-B07F-CBB6802BDDF7}"/>
    <cellStyle name="Обычный 3 2" xfId="737" xr:uid="{BFE02A0E-6D22-48A8-B809-A8FEB5034F78}"/>
    <cellStyle name="Обычный 3 2 2 2" xfId="705" xr:uid="{270CF428-9FD6-4D06-9D53-7085EF4C04F7}"/>
    <cellStyle name="Обычный 3 2 2 2 2" xfId="831" xr:uid="{62DE0E87-3961-45AB-8779-9DD3C7D1FABA}"/>
    <cellStyle name="Обычный 3 3" xfId="821" xr:uid="{E6F0EE88-5CA5-45E2-9112-67EBF2A5B876}"/>
    <cellStyle name="Обычный 35 2" xfId="738" xr:uid="{BCFB9CEC-B943-41E8-9670-8A4D524CF77C}"/>
    <cellStyle name="Обычный 35 2 2" xfId="847" xr:uid="{4B63DF61-AC71-45D6-A387-432CBE00A2BA}"/>
    <cellStyle name="Обычный 4" xfId="800" xr:uid="{06A6E069-7A49-4D5E-AC3F-849619178E46}"/>
    <cellStyle name="Обычный 4 2" xfId="897" xr:uid="{AFD3525B-836D-45CB-B3DA-B7CB24B7B468}"/>
    <cellStyle name="Обычный 4 3" xfId="750" xr:uid="{707E4453-C568-45F5-B6D3-32C4CE5A4F92}"/>
    <cellStyle name="Обычный 45" xfId="755" xr:uid="{FBD19588-9E1F-451F-90F6-4B7F776D858A}"/>
    <cellStyle name="Обычный 45 2" xfId="818" xr:uid="{C8EA70A9-C3C0-49CF-9064-1CFFC842D0EF}"/>
    <cellStyle name="Обычный 45 3" xfId="858" xr:uid="{2428F9A5-99A3-4D09-9A18-8B0CF25BE642}"/>
    <cellStyle name="Обычный 46" xfId="751" xr:uid="{E496DCD3-DC67-4D55-B9E7-C3E3D432B142}"/>
    <cellStyle name="Обычный 46 2" xfId="765" xr:uid="{B4BCE7A9-FD87-4B1C-9521-21523622737D}"/>
    <cellStyle name="Обычный 46 2 2" xfId="867" xr:uid="{8298CCF4-10AC-4D01-A52D-F0B4F9294C8B}"/>
    <cellStyle name="Обычный 46 3" xfId="855" xr:uid="{40474273-98AD-49C6-87FC-C723B6E1B4A9}"/>
    <cellStyle name="Обычный 47 3" xfId="718" xr:uid="{1CB3A9DA-2BB5-49A9-B81F-E4E0F686AD2A}"/>
    <cellStyle name="Обычный 47 3 2" xfId="835" xr:uid="{FD6A973C-4B20-4557-956C-032FB134A796}"/>
    <cellStyle name="Обычный 5" xfId="806" xr:uid="{B60CDAF3-E31B-422A-8798-6B2541ED3105}"/>
    <cellStyle name="Обычный 5 2" xfId="902" xr:uid="{DD61F5E3-02D6-4215-A41E-F2F397910392}"/>
    <cellStyle name="Обычный 5 3" xfId="955" xr:uid="{C5CF6128-785B-4FC3-B16C-E126F5BDADEA}"/>
    <cellStyle name="Обычный 53 4 2 2 2" xfId="732" xr:uid="{56873236-759D-4F72-B298-DDE793B529E5}"/>
    <cellStyle name="Обычный 53 4 2 2 2 2" xfId="844" xr:uid="{D7AB49FE-DEDB-4262-8268-8264BDA1694D}"/>
    <cellStyle name="Обычный 56 2 2 2 2 2 2" xfId="761" xr:uid="{98E927DD-9994-4FAF-9179-1D59E2759BF0}"/>
    <cellStyle name="Обычный 56 2 2 2 2 2 2 2" xfId="762" xr:uid="{D56651F0-A7A2-4CF2-A7C2-0E78B9ED3C08}"/>
    <cellStyle name="Обычный 56 2 2 2 2 2 2 2 2" xfId="776" xr:uid="{9A69331D-AD2F-411E-ABEB-F5CA4E9D3DE5}"/>
    <cellStyle name="Обычный 56 2 2 2 2 2 2 2 2 2" xfId="878" xr:uid="{23EFF7E8-70DE-45CC-AABA-FFB5242D5AC4}"/>
    <cellStyle name="Обычный 56 2 2 2 2 2 2 2 3" xfId="784" xr:uid="{A7C8189D-48EE-4AB3-A4AE-4690A79CF6B5}"/>
    <cellStyle name="Обычный 56 2 2 2 2 2 2 2 3 2" xfId="886" xr:uid="{CDDABC7C-3C81-445A-A58D-6DD0042A15C2}"/>
    <cellStyle name="Обычный 56 2 2 2 2 2 2 2 4" xfId="789" xr:uid="{70B1B8A5-1E1E-43CD-8576-9919ED20E6C7}"/>
    <cellStyle name="Обычный 56 2 2 2 2 2 2 2 4 2" xfId="891" xr:uid="{A4381897-2768-4538-A516-5165E6A22615}"/>
    <cellStyle name="Обычный 56 2 2 2 2 2 2 2 5" xfId="865" xr:uid="{294335F4-40FE-4E82-A039-CA5FC428E589}"/>
    <cellStyle name="Обычный 56 2 2 2 2 2 2 2 6" xfId="915" xr:uid="{0050D3CC-8496-4879-B0C8-2861106B78EC}"/>
    <cellStyle name="Обычный 56 2 2 2 2 2 2 3" xfId="775" xr:uid="{24B9DB03-51CB-4254-9BAD-85B05EBD7AA8}"/>
    <cellStyle name="Обычный 56 2 2 2 2 2 2 3 2" xfId="877" xr:uid="{53575A72-F431-4410-8ADA-D3C86BF98961}"/>
    <cellStyle name="Обычный 56 2 2 2 2 2 2 4" xfId="783" xr:uid="{7CC24DAC-5B12-4D7F-AEF7-E2B2BD12BF2A}"/>
    <cellStyle name="Обычный 56 2 2 2 2 2 2 4 2" xfId="885" xr:uid="{19FA83AF-2D90-4F49-9FEA-B4DB2BDDE1B2}"/>
    <cellStyle name="Обычный 56 2 2 2 2 2 2 5" xfId="787" xr:uid="{C1F00D0C-3AA4-4F86-A747-B8E0489A33EC}"/>
    <cellStyle name="Обычный 56 2 2 2 2 2 2 5 2" xfId="889" xr:uid="{68A5AB26-E2EA-4FD0-89D1-B0B1A84325E4}"/>
    <cellStyle name="Обычный 56 2 2 2 2 2 2 6" xfId="864" xr:uid="{4FF164F4-3D73-4BB7-A581-B27840C2117F}"/>
    <cellStyle name="Обычный 56 2 2 2 2 2 2 7" xfId="914" xr:uid="{4C4DA116-27AC-46C0-8628-9E9866C51DE8}"/>
    <cellStyle name="Обычный 56 2 6 2 2 2" xfId="735" xr:uid="{21F9D879-DF13-483B-8088-DA383132A53C}"/>
    <cellStyle name="Обычный 56 2 6 2 2 2 2" xfId="846" xr:uid="{AADCEF35-3FCD-493D-B362-008CE7D18B35}"/>
    <cellStyle name="Обычный 56 3" xfId="721" xr:uid="{29832410-748F-4198-BDC3-D769C3095D23}"/>
    <cellStyle name="Обычный 56 3 2" xfId="837" xr:uid="{965BE1C4-CBF1-4A39-8F94-F924FC11D034}"/>
    <cellStyle name="Обычный 57" xfId="754" xr:uid="{8B5A85EE-EDC9-4CE6-93E3-252C3FDB11F9}"/>
    <cellStyle name="Обычный 57 2" xfId="857" xr:uid="{7AABBC0B-B2F2-4599-B039-549544F5F8A0}"/>
    <cellStyle name="Обычный 59 2" xfId="822" xr:uid="{9483331C-D9B7-49E3-8463-C2D334349AD7}"/>
    <cellStyle name="Обычный 59 2 2" xfId="905" xr:uid="{00490F11-205E-437D-8B8E-3DA099851330}"/>
    <cellStyle name="Обычный 6" xfId="917" xr:uid="{91EDA2BF-9958-4B5B-B985-CF6C8163718D}"/>
    <cellStyle name="Обычный 62 2 2 2" xfId="723" xr:uid="{AB3CA17C-92A5-4254-B5A6-5569FF3837A9}"/>
    <cellStyle name="Обычный 62 2 2 2 2" xfId="729" xr:uid="{25C75670-748F-45AD-BA21-1AF83A00C6C1}"/>
    <cellStyle name="Обычный 62 2 2 2 2 2" xfId="842" xr:uid="{3EE3629D-5132-4629-8E4D-FF4FD81D7B55}"/>
    <cellStyle name="Обычный 62 2 2 2 3" xfId="838" xr:uid="{205F026D-F9EC-4EC0-AEDF-7EF2252F24B1}"/>
    <cellStyle name="Обычный 63 2" xfId="752" xr:uid="{F13489AB-856A-4F71-88B7-41C9E04ADCB3}"/>
    <cellStyle name="Обычный 63 2 2" xfId="856" xr:uid="{58915C49-D6C8-4242-8BFB-2ACE3CF8BE88}"/>
    <cellStyle name="Обычный 65 2" xfId="810" xr:uid="{1D6D45BE-24A5-464D-98CA-1E78638447A7}"/>
    <cellStyle name="Обычный 67" xfId="746" xr:uid="{14DA206F-E25E-4EC1-B26D-DFDF38C71A64}"/>
    <cellStyle name="Обычный 67 2" xfId="747" xr:uid="{F9938127-963A-49C2-B7EF-7CED90491A5E}"/>
    <cellStyle name="Обычный 67 2 2" xfId="768" xr:uid="{76FF314B-7919-4268-83DD-04F71DDD8A99}"/>
    <cellStyle name="Обычный 67 2 2 2" xfId="870" xr:uid="{5079767A-7B61-46A9-B5D4-373A2EC33E0F}"/>
    <cellStyle name="Обычный 67 2 3" xfId="803" xr:uid="{853B0884-CF6E-4BAE-AA6A-26880BB5FE18}"/>
    <cellStyle name="Обычный 67 2 3 2" xfId="900" xr:uid="{D34C810C-A47D-43E6-99D3-92D53DEE7A11}"/>
    <cellStyle name="Обычный 67 2 4" xfId="811" xr:uid="{2D6BCD52-95AF-4220-8727-F93A2922A1C2}"/>
    <cellStyle name="Обычный 67 2 5" xfId="853" xr:uid="{721B3E98-CAB9-433C-9FEA-F8B891A7EB74}"/>
    <cellStyle name="Обычный 67 3" xfId="766" xr:uid="{55C88765-A274-45C1-9EBC-A4F2C1E50670}"/>
    <cellStyle name="Обычный 67 3 2" xfId="868" xr:uid="{837D2893-EC78-4A06-A3C1-ACF753B84281}"/>
    <cellStyle name="Обычный 67 4" xfId="802" xr:uid="{59FB4257-B0EF-4BCD-ABE1-0A2101DDDEF4}"/>
    <cellStyle name="Обычный 67 4 2" xfId="899" xr:uid="{36A41CEE-6B44-40B3-AA1B-84BE3DF11DA3}"/>
    <cellStyle name="Обычный 67 5" xfId="852" xr:uid="{D52F5E40-2E65-400D-959A-E337BF75BA54}"/>
    <cellStyle name="Обычный 68" xfId="817" xr:uid="{0CC3499E-749E-4533-86A2-E461C3D144A5}"/>
    <cellStyle name="Обычный 68 2" xfId="819" xr:uid="{74967CB5-8891-45AC-8CF9-2BF547976461}"/>
    <cellStyle name="Обычный 69" xfId="763" xr:uid="{5B059C04-BBD5-4471-9DD3-3AAE8E6273B4}"/>
    <cellStyle name="Обычный 7" xfId="684" xr:uid="{8A247105-794B-4B79-8281-510373BA42F5}"/>
    <cellStyle name="Обычный 7 2" xfId="730" xr:uid="{969DAB14-260B-4AF8-BE13-33BB86769DC8}"/>
    <cellStyle name="Обычный 7 2 2" xfId="843" xr:uid="{0DE67A75-F4BC-4CE1-BAC3-55776EE9714E}"/>
    <cellStyle name="Обычный 8" xfId="919" xr:uid="{35133AFC-094B-4CBD-A5D9-62CE3E403A26}"/>
    <cellStyle name="Обычный_A03 IP1806 1S" xfId="805" xr:uid="{87292685-01BD-4F82-9771-F50580FA0333}"/>
    <cellStyle name="Процентный 12" xfId="742" xr:uid="{26298C51-5F5D-468B-8930-444245189AB7}"/>
    <cellStyle name="Процентный 12 2" xfId="849" xr:uid="{1F6E7ABB-750F-4FE2-88AA-81970ED33780}"/>
    <cellStyle name="Процентный 16 2 2 2" xfId="726" xr:uid="{1D9D74D2-5F3E-486B-9037-C443C47703CE}"/>
    <cellStyle name="Процентный 16 2 2 2 2" xfId="839" xr:uid="{C7F77F03-3FDD-4E29-89E1-89A32ED3E8DF}"/>
    <cellStyle name="Процентный 19" xfId="809" xr:uid="{53C966CE-9887-47BE-9958-895B67BB8279}"/>
    <cellStyle name="Процентный 2" xfId="694" xr:uid="{61428A07-97B7-41BC-9E9C-6AB1E89310D5}"/>
    <cellStyle name="Процентный 2 4" xfId="713" xr:uid="{F9FA9712-381C-4986-B23C-01A39CE17F3A}"/>
    <cellStyle name="Процентный 3" xfId="801" xr:uid="{EDF1D6C2-6F9B-49F2-8AC7-8FF88E0C97AF}"/>
    <cellStyle name="Процентный 3 2" xfId="898" xr:uid="{C7D133AA-0BA7-44C4-8B06-22D499BFCD93}"/>
    <cellStyle name="Процентный 4" xfId="807" xr:uid="{A5A0C18E-D25D-49E8-B9B4-5B13997646B9}"/>
    <cellStyle name="Процентный 4 2" xfId="903" xr:uid="{8CCBEEC6-4637-4D84-919F-3664FAAE73E1}"/>
    <cellStyle name="Процентный 9" xfId="700" xr:uid="{36D2AAA4-82FE-4FA0-A201-1C056325E95A}"/>
    <cellStyle name="Финансовый 2" xfId="749" xr:uid="{B00C004C-105A-47EC-888D-1F23761ABCE8}"/>
    <cellStyle name="Финансовый 3" xfId="812" xr:uid="{675A775A-90D1-445A-B7EF-B887587BDA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zoomScaleNormal="100" zoomScaleSheetLayoutView="100" workbookViewId="0">
      <selection sqref="A1:C1"/>
    </sheetView>
  </sheetViews>
  <sheetFormatPr defaultColWidth="9.109375" defaultRowHeight="14.4"/>
  <cols>
    <col min="1" max="1" width="9.109375" style="3"/>
    <col min="2" max="2" width="12.6640625" style="3" customWidth="1"/>
    <col min="3" max="6" width="9.109375" style="3"/>
    <col min="7" max="7" width="23.33203125" style="3" customWidth="1"/>
    <col min="8" max="8" width="9.109375" style="3"/>
    <col min="9" max="9" width="15.33203125" style="3" customWidth="1"/>
    <col min="10" max="10" width="28.33203125" style="3" customWidth="1"/>
    <col min="11" max="16384" width="9.109375" style="3"/>
  </cols>
  <sheetData>
    <row r="1" spans="1:14" ht="15.6">
      <c r="A1" s="172" t="s">
        <v>320</v>
      </c>
      <c r="B1" s="173"/>
      <c r="C1" s="173"/>
      <c r="D1" s="1"/>
      <c r="E1" s="1"/>
      <c r="F1" s="1"/>
      <c r="G1" s="1"/>
      <c r="H1" s="1"/>
      <c r="I1" s="1"/>
      <c r="J1" s="2"/>
    </row>
    <row r="2" spans="1:14" ht="14.4" customHeight="1">
      <c r="A2" s="174" t="s">
        <v>303</v>
      </c>
      <c r="B2" s="175"/>
      <c r="C2" s="175"/>
      <c r="D2" s="175"/>
      <c r="E2" s="175"/>
      <c r="F2" s="175"/>
      <c r="G2" s="175"/>
      <c r="H2" s="175"/>
      <c r="I2" s="175"/>
      <c r="J2" s="176"/>
      <c r="N2" s="4">
        <v>1</v>
      </c>
    </row>
    <row r="3" spans="1:14">
      <c r="A3" s="5"/>
      <c r="B3" s="6"/>
      <c r="C3" s="6"/>
      <c r="D3" s="6"/>
      <c r="E3" s="6"/>
      <c r="F3" s="6"/>
      <c r="G3" s="6"/>
      <c r="H3" s="6"/>
      <c r="I3" s="6"/>
      <c r="J3" s="7"/>
      <c r="N3" s="4">
        <v>2</v>
      </c>
    </row>
    <row r="4" spans="1:14" ht="33.6" customHeight="1">
      <c r="A4" s="177" t="s">
        <v>30</v>
      </c>
      <c r="B4" s="178"/>
      <c r="C4" s="178"/>
      <c r="D4" s="179"/>
      <c r="E4" s="180" t="s">
        <v>430</v>
      </c>
      <c r="F4" s="181"/>
      <c r="G4" s="8" t="s">
        <v>31</v>
      </c>
      <c r="H4" s="180" t="s">
        <v>433</v>
      </c>
      <c r="I4" s="181"/>
      <c r="J4" s="9"/>
      <c r="N4" s="4">
        <v>3</v>
      </c>
    </row>
    <row r="5" spans="1:14" s="10" customFormat="1" ht="10.199999999999999" customHeight="1">
      <c r="A5" s="182"/>
      <c r="B5" s="183"/>
      <c r="C5" s="183"/>
      <c r="D5" s="183"/>
      <c r="E5" s="183"/>
      <c r="F5" s="183"/>
      <c r="G5" s="183"/>
      <c r="H5" s="183"/>
      <c r="I5" s="183"/>
      <c r="J5" s="184"/>
      <c r="N5" s="4">
        <v>4</v>
      </c>
    </row>
    <row r="6" spans="1:14" ht="20.399999999999999" customHeight="1">
      <c r="A6" s="11"/>
      <c r="B6" s="12" t="s">
        <v>52</v>
      </c>
      <c r="C6" s="13"/>
      <c r="D6" s="13"/>
      <c r="E6" s="14" t="s">
        <v>431</v>
      </c>
      <c r="F6" s="15"/>
      <c r="G6" s="8"/>
      <c r="H6" s="15"/>
      <c r="I6" s="16"/>
      <c r="J6" s="17"/>
    </row>
    <row r="7" spans="1:14" s="19" customFormat="1" ht="10.95" customHeight="1">
      <c r="A7" s="11"/>
      <c r="B7" s="97"/>
      <c r="C7" s="13"/>
      <c r="D7" s="13"/>
      <c r="E7" s="18"/>
      <c r="F7" s="18"/>
      <c r="G7" s="8"/>
      <c r="H7" s="15"/>
      <c r="I7" s="16"/>
      <c r="J7" s="17"/>
    </row>
    <row r="8" spans="1:14" ht="20.399999999999999" customHeight="1">
      <c r="A8" s="11"/>
      <c r="B8" s="12" t="s">
        <v>304</v>
      </c>
      <c r="C8" s="13"/>
      <c r="D8" s="13"/>
      <c r="E8" s="14">
        <v>4</v>
      </c>
      <c r="F8" s="15"/>
      <c r="G8" s="8"/>
      <c r="H8" s="15"/>
      <c r="I8" s="16"/>
      <c r="J8" s="17"/>
    </row>
    <row r="9" spans="1:14" s="19" customFormat="1" ht="10.95" customHeight="1">
      <c r="A9" s="11"/>
      <c r="B9" s="13"/>
      <c r="C9" s="13"/>
      <c r="D9" s="13"/>
      <c r="E9" s="18"/>
      <c r="F9" s="18"/>
      <c r="G9" s="8"/>
      <c r="H9" s="18"/>
      <c r="I9" s="20"/>
      <c r="J9" s="17"/>
    </row>
    <row r="10" spans="1:14" ht="37.950000000000003" customHeight="1">
      <c r="A10" s="169" t="s">
        <v>321</v>
      </c>
      <c r="B10" s="170"/>
      <c r="C10" s="170"/>
      <c r="D10" s="170"/>
      <c r="E10" s="170"/>
      <c r="F10" s="170"/>
      <c r="G10" s="170"/>
      <c r="H10" s="170"/>
      <c r="I10" s="170"/>
      <c r="J10" s="21"/>
    </row>
    <row r="11" spans="1:14" ht="40.200000000000003" customHeight="1">
      <c r="A11" s="114" t="s">
        <v>32</v>
      </c>
      <c r="B11" s="163"/>
      <c r="C11" s="164" t="s">
        <v>0</v>
      </c>
      <c r="D11" s="165"/>
      <c r="E11" s="22"/>
      <c r="F11" s="115" t="s">
        <v>305</v>
      </c>
      <c r="G11" s="163"/>
      <c r="H11" s="134" t="s">
        <v>1</v>
      </c>
      <c r="I11" s="135"/>
      <c r="J11" s="23"/>
    </row>
    <row r="12" spans="1:14" ht="14.4" customHeight="1">
      <c r="A12" s="24"/>
      <c r="B12" s="25"/>
      <c r="C12" s="25"/>
      <c r="D12" s="25"/>
      <c r="E12" s="171"/>
      <c r="F12" s="171"/>
      <c r="G12" s="171"/>
      <c r="H12" s="171"/>
      <c r="I12" s="26"/>
      <c r="J12" s="23"/>
    </row>
    <row r="13" spans="1:14" ht="35.25" customHeight="1">
      <c r="A13" s="114" t="s">
        <v>33</v>
      </c>
      <c r="B13" s="163"/>
      <c r="C13" s="164" t="s">
        <v>2</v>
      </c>
      <c r="D13" s="165"/>
      <c r="E13" s="185"/>
      <c r="F13" s="171"/>
      <c r="G13" s="171"/>
      <c r="H13" s="171"/>
      <c r="I13" s="26"/>
      <c r="J13" s="23"/>
    </row>
    <row r="14" spans="1:14" ht="10.95" customHeight="1">
      <c r="A14" s="22"/>
      <c r="B14" s="26"/>
      <c r="C14" s="25"/>
      <c r="D14" s="25"/>
      <c r="E14" s="121"/>
      <c r="F14" s="121"/>
      <c r="G14" s="121"/>
      <c r="H14" s="121"/>
      <c r="I14" s="25"/>
      <c r="J14" s="27"/>
    </row>
    <row r="15" spans="1:14" ht="39.75" customHeight="1">
      <c r="A15" s="114" t="s">
        <v>34</v>
      </c>
      <c r="B15" s="163"/>
      <c r="C15" s="164" t="s">
        <v>3</v>
      </c>
      <c r="D15" s="165"/>
      <c r="E15" s="166"/>
      <c r="F15" s="151"/>
      <c r="G15" s="98" t="s">
        <v>4</v>
      </c>
      <c r="H15" s="167" t="s">
        <v>5</v>
      </c>
      <c r="I15" s="168"/>
      <c r="J15" s="28"/>
    </row>
    <row r="16" spans="1:14" ht="10.95" customHeight="1">
      <c r="A16" s="22"/>
      <c r="B16" s="26"/>
      <c r="C16" s="25"/>
      <c r="D16" s="25"/>
      <c r="E16" s="121"/>
      <c r="F16" s="121"/>
      <c r="G16" s="121"/>
      <c r="H16" s="121"/>
      <c r="I16" s="25"/>
      <c r="J16" s="27"/>
    </row>
    <row r="17" spans="1:10" ht="22.95" customHeight="1">
      <c r="A17" s="29"/>
      <c r="B17" s="98" t="s">
        <v>306</v>
      </c>
      <c r="C17" s="157" t="s">
        <v>6</v>
      </c>
      <c r="D17" s="158"/>
      <c r="E17" s="30"/>
      <c r="F17" s="30"/>
      <c r="G17" s="30"/>
      <c r="H17" s="30"/>
      <c r="I17" s="30"/>
      <c r="J17" s="28"/>
    </row>
    <row r="18" spans="1:10">
      <c r="A18" s="159"/>
      <c r="B18" s="160"/>
      <c r="C18" s="121"/>
      <c r="D18" s="121"/>
      <c r="E18" s="121"/>
      <c r="F18" s="121"/>
      <c r="G18" s="121"/>
      <c r="H18" s="121"/>
      <c r="I18" s="25"/>
      <c r="J18" s="27"/>
    </row>
    <row r="19" spans="1:10">
      <c r="A19" s="161" t="s">
        <v>35</v>
      </c>
      <c r="B19" s="162"/>
      <c r="C19" s="125" t="s">
        <v>36</v>
      </c>
      <c r="D19" s="126"/>
      <c r="E19" s="126"/>
      <c r="F19" s="126"/>
      <c r="G19" s="126"/>
      <c r="H19" s="126"/>
      <c r="I19" s="126"/>
      <c r="J19" s="127"/>
    </row>
    <row r="20" spans="1:10">
      <c r="A20" s="24"/>
      <c r="B20" s="25"/>
      <c r="C20" s="31"/>
      <c r="D20" s="25"/>
      <c r="E20" s="121"/>
      <c r="F20" s="121"/>
      <c r="G20" s="121"/>
      <c r="H20" s="121"/>
      <c r="I20" s="25"/>
      <c r="J20" s="27"/>
    </row>
    <row r="21" spans="1:10">
      <c r="A21" s="149" t="s">
        <v>37</v>
      </c>
      <c r="B21" s="150"/>
      <c r="C21" s="155">
        <v>21210</v>
      </c>
      <c r="D21" s="156"/>
      <c r="E21" s="121"/>
      <c r="F21" s="121"/>
      <c r="G21" s="125" t="s">
        <v>38</v>
      </c>
      <c r="H21" s="126"/>
      <c r="I21" s="126"/>
      <c r="J21" s="127"/>
    </row>
    <row r="22" spans="1:10">
      <c r="A22" s="24"/>
      <c r="B22" s="25"/>
      <c r="C22" s="25"/>
      <c r="D22" s="25"/>
      <c r="E22" s="121"/>
      <c r="F22" s="121"/>
      <c r="G22" s="121"/>
      <c r="H22" s="121"/>
      <c r="I22" s="25"/>
      <c r="J22" s="27"/>
    </row>
    <row r="23" spans="1:10">
      <c r="A23" s="149" t="s">
        <v>39</v>
      </c>
      <c r="B23" s="150"/>
      <c r="C23" s="125" t="s">
        <v>40</v>
      </c>
      <c r="D23" s="126"/>
      <c r="E23" s="126"/>
      <c r="F23" s="126"/>
      <c r="G23" s="126"/>
      <c r="H23" s="126"/>
      <c r="I23" s="126"/>
      <c r="J23" s="127"/>
    </row>
    <row r="24" spans="1:10">
      <c r="A24" s="24"/>
      <c r="B24" s="25"/>
      <c r="C24" s="25"/>
      <c r="D24" s="25"/>
      <c r="E24" s="121"/>
      <c r="F24" s="121"/>
      <c r="G24" s="121"/>
      <c r="H24" s="121"/>
      <c r="I24" s="25"/>
      <c r="J24" s="27"/>
    </row>
    <row r="25" spans="1:10">
      <c r="A25" s="149" t="s">
        <v>41</v>
      </c>
      <c r="B25" s="150"/>
      <c r="C25" s="152" t="s">
        <v>7</v>
      </c>
      <c r="D25" s="153"/>
      <c r="E25" s="153"/>
      <c r="F25" s="153"/>
      <c r="G25" s="153"/>
      <c r="H25" s="153"/>
      <c r="I25" s="153"/>
      <c r="J25" s="154"/>
    </row>
    <row r="26" spans="1:10">
      <c r="A26" s="24"/>
      <c r="B26" s="25"/>
      <c r="C26" s="31"/>
      <c r="D26" s="25"/>
      <c r="E26" s="121"/>
      <c r="F26" s="121"/>
      <c r="G26" s="121"/>
      <c r="H26" s="121"/>
      <c r="I26" s="25"/>
      <c r="J26" s="27"/>
    </row>
    <row r="27" spans="1:10">
      <c r="A27" s="149" t="s">
        <v>42</v>
      </c>
      <c r="B27" s="150"/>
      <c r="C27" s="152" t="s">
        <v>8</v>
      </c>
      <c r="D27" s="153"/>
      <c r="E27" s="153"/>
      <c r="F27" s="153"/>
      <c r="G27" s="153"/>
      <c r="H27" s="153"/>
      <c r="I27" s="153"/>
      <c r="J27" s="154"/>
    </row>
    <row r="28" spans="1:10" ht="13.95" customHeight="1">
      <c r="A28" s="24"/>
      <c r="B28" s="25"/>
      <c r="C28" s="31"/>
      <c r="D28" s="25"/>
      <c r="E28" s="121"/>
      <c r="F28" s="121"/>
      <c r="G28" s="121"/>
      <c r="H28" s="121"/>
      <c r="I28" s="25"/>
      <c r="J28" s="27"/>
    </row>
    <row r="29" spans="1:10" ht="22.95" customHeight="1">
      <c r="A29" s="114" t="s">
        <v>43</v>
      </c>
      <c r="B29" s="150"/>
      <c r="C29" s="32">
        <v>1791</v>
      </c>
      <c r="D29" s="33"/>
      <c r="E29" s="128"/>
      <c r="F29" s="128"/>
      <c r="G29" s="128"/>
      <c r="H29" s="128"/>
      <c r="I29" s="34"/>
      <c r="J29" s="35"/>
    </row>
    <row r="30" spans="1:10">
      <c r="A30" s="24"/>
      <c r="B30" s="25"/>
      <c r="C30" s="25"/>
      <c r="D30" s="25"/>
      <c r="E30" s="121"/>
      <c r="F30" s="121"/>
      <c r="G30" s="121"/>
      <c r="H30" s="121"/>
      <c r="I30" s="34"/>
      <c r="J30" s="35"/>
    </row>
    <row r="31" spans="1:10" ht="26.25" customHeight="1">
      <c r="A31" s="114" t="s">
        <v>44</v>
      </c>
      <c r="B31" s="115"/>
      <c r="C31" s="36" t="s">
        <v>10</v>
      </c>
      <c r="D31" s="148" t="s">
        <v>308</v>
      </c>
      <c r="E31" s="132"/>
      <c r="F31" s="132"/>
      <c r="G31" s="132"/>
      <c r="H31" s="25"/>
      <c r="I31" s="37" t="s">
        <v>9</v>
      </c>
      <c r="J31" s="38" t="s">
        <v>10</v>
      </c>
    </row>
    <row r="32" spans="1:10">
      <c r="A32" s="149"/>
      <c r="B32" s="150"/>
      <c r="C32" s="39"/>
      <c r="D32" s="8"/>
      <c r="E32" s="151"/>
      <c r="F32" s="151"/>
      <c r="G32" s="151"/>
      <c r="H32" s="151"/>
      <c r="I32" s="34"/>
      <c r="J32" s="35"/>
    </row>
    <row r="33" spans="1:10">
      <c r="A33" s="149" t="s">
        <v>53</v>
      </c>
      <c r="B33" s="150"/>
      <c r="C33" s="32" t="s">
        <v>11</v>
      </c>
      <c r="D33" s="148" t="s">
        <v>309</v>
      </c>
      <c r="E33" s="132"/>
      <c r="F33" s="132"/>
      <c r="G33" s="132"/>
      <c r="H33" s="30"/>
      <c r="I33" s="37" t="s">
        <v>11</v>
      </c>
      <c r="J33" s="38" t="s">
        <v>12</v>
      </c>
    </row>
    <row r="34" spans="1:10">
      <c r="A34" s="24"/>
      <c r="B34" s="25"/>
      <c r="C34" s="25"/>
      <c r="D34" s="25"/>
      <c r="E34" s="121"/>
      <c r="F34" s="121"/>
      <c r="G34" s="121"/>
      <c r="H34" s="121"/>
      <c r="I34" s="25"/>
      <c r="J34" s="27"/>
    </row>
    <row r="35" spans="1:10">
      <c r="A35" s="148" t="s">
        <v>307</v>
      </c>
      <c r="B35" s="132"/>
      <c r="C35" s="132"/>
      <c r="D35" s="132"/>
      <c r="E35" s="132" t="s">
        <v>45</v>
      </c>
      <c r="F35" s="132"/>
      <c r="G35" s="132"/>
      <c r="H35" s="132"/>
      <c r="I35" s="132"/>
      <c r="J35" s="40" t="s">
        <v>46</v>
      </c>
    </row>
    <row r="36" spans="1:10">
      <c r="A36" s="24"/>
      <c r="B36" s="25"/>
      <c r="C36" s="25"/>
      <c r="D36" s="25"/>
      <c r="E36" s="121"/>
      <c r="F36" s="121"/>
      <c r="G36" s="121"/>
      <c r="H36" s="121"/>
      <c r="I36" s="25"/>
      <c r="J36" s="35"/>
    </row>
    <row r="37" spans="1:10">
      <c r="A37" s="143" t="s">
        <v>36</v>
      </c>
      <c r="B37" s="144"/>
      <c r="C37" s="144"/>
      <c r="D37" s="144"/>
      <c r="E37" s="143" t="s">
        <v>376</v>
      </c>
      <c r="F37" s="144"/>
      <c r="G37" s="144"/>
      <c r="H37" s="144"/>
      <c r="I37" s="145"/>
      <c r="J37" s="41">
        <v>3440494</v>
      </c>
    </row>
    <row r="38" spans="1:10">
      <c r="A38" s="24"/>
      <c r="B38" s="25"/>
      <c r="C38" s="31"/>
      <c r="D38" s="147"/>
      <c r="E38" s="147"/>
      <c r="F38" s="147"/>
      <c r="G38" s="147"/>
      <c r="H38" s="147"/>
      <c r="I38" s="147"/>
      <c r="J38" s="27"/>
    </row>
    <row r="39" spans="1:10">
      <c r="A39" s="143" t="s">
        <v>371</v>
      </c>
      <c r="B39" s="144"/>
      <c r="C39" s="144"/>
      <c r="D39" s="145"/>
      <c r="E39" s="143" t="s">
        <v>377</v>
      </c>
      <c r="F39" s="144"/>
      <c r="G39" s="144"/>
      <c r="H39" s="144"/>
      <c r="I39" s="145"/>
      <c r="J39" s="32" t="s">
        <v>382</v>
      </c>
    </row>
    <row r="40" spans="1:10">
      <c r="A40" s="24"/>
      <c r="B40" s="25"/>
      <c r="C40" s="31"/>
      <c r="D40" s="42"/>
      <c r="E40" s="147"/>
      <c r="F40" s="147"/>
      <c r="G40" s="147"/>
      <c r="H40" s="147"/>
      <c r="I40" s="26"/>
      <c r="J40" s="27"/>
    </row>
    <row r="41" spans="1:10">
      <c r="A41" s="143" t="s">
        <v>373</v>
      </c>
      <c r="B41" s="144"/>
      <c r="C41" s="144"/>
      <c r="D41" s="145"/>
      <c r="E41" s="143" t="s">
        <v>379</v>
      </c>
      <c r="F41" s="144"/>
      <c r="G41" s="144"/>
      <c r="H41" s="144"/>
      <c r="I41" s="145"/>
      <c r="J41" s="32" t="s">
        <v>383</v>
      </c>
    </row>
    <row r="42" spans="1:10">
      <c r="A42" s="24"/>
      <c r="B42" s="25"/>
      <c r="C42" s="31"/>
      <c r="D42" s="42"/>
      <c r="E42" s="147"/>
      <c r="F42" s="147"/>
      <c r="G42" s="147"/>
      <c r="H42" s="147"/>
      <c r="I42" s="26"/>
      <c r="J42" s="27"/>
    </row>
    <row r="43" spans="1:10">
      <c r="A43" s="143" t="s">
        <v>375</v>
      </c>
      <c r="B43" s="144"/>
      <c r="C43" s="144"/>
      <c r="D43" s="145"/>
      <c r="E43" s="143" t="s">
        <v>381</v>
      </c>
      <c r="F43" s="144"/>
      <c r="G43" s="144"/>
      <c r="H43" s="144"/>
      <c r="I43" s="145"/>
      <c r="J43" s="32" t="s">
        <v>385</v>
      </c>
    </row>
    <row r="44" spans="1:10">
      <c r="A44" s="43"/>
      <c r="B44" s="31"/>
      <c r="C44" s="141"/>
      <c r="D44" s="141"/>
      <c r="E44" s="121"/>
      <c r="F44" s="121"/>
      <c r="G44" s="141"/>
      <c r="H44" s="141"/>
      <c r="I44" s="141"/>
      <c r="J44" s="27"/>
    </row>
    <row r="45" spans="1:10">
      <c r="A45" s="143" t="s">
        <v>374</v>
      </c>
      <c r="B45" s="144"/>
      <c r="C45" s="144"/>
      <c r="D45" s="145"/>
      <c r="E45" s="143" t="s">
        <v>380</v>
      </c>
      <c r="F45" s="144"/>
      <c r="G45" s="144"/>
      <c r="H45" s="144"/>
      <c r="I45" s="145"/>
      <c r="J45" s="32" t="s">
        <v>384</v>
      </c>
    </row>
    <row r="46" spans="1:10">
      <c r="A46" s="43"/>
      <c r="B46" s="31"/>
      <c r="C46" s="31"/>
      <c r="D46" s="25"/>
      <c r="E46" s="146"/>
      <c r="F46" s="146"/>
      <c r="G46" s="141"/>
      <c r="H46" s="141"/>
      <c r="I46" s="25"/>
      <c r="J46" s="27"/>
    </row>
    <row r="47" spans="1:10">
      <c r="A47" s="143" t="s">
        <v>372</v>
      </c>
      <c r="B47" s="144"/>
      <c r="C47" s="144"/>
      <c r="D47" s="145"/>
      <c r="E47" s="143" t="s">
        <v>378</v>
      </c>
      <c r="F47" s="144"/>
      <c r="G47" s="144"/>
      <c r="H47" s="144"/>
      <c r="I47" s="145"/>
      <c r="J47" s="32">
        <v>1214985000</v>
      </c>
    </row>
    <row r="48" spans="1:10">
      <c r="A48" s="43"/>
      <c r="B48" s="31"/>
      <c r="C48" s="31"/>
      <c r="D48" s="25"/>
      <c r="E48" s="121"/>
      <c r="F48" s="121"/>
      <c r="G48" s="141"/>
      <c r="H48" s="141"/>
      <c r="I48" s="25"/>
      <c r="J48" s="44" t="s">
        <v>54</v>
      </c>
    </row>
    <row r="49" spans="1:10">
      <c r="A49" s="43"/>
      <c r="B49" s="31"/>
      <c r="C49" s="31"/>
      <c r="D49" s="25"/>
      <c r="E49" s="121"/>
      <c r="F49" s="121"/>
      <c r="G49" s="141"/>
      <c r="H49" s="141"/>
      <c r="I49" s="25"/>
      <c r="J49" s="44" t="s">
        <v>47</v>
      </c>
    </row>
    <row r="50" spans="1:10" ht="14.4" customHeight="1">
      <c r="A50" s="114" t="s">
        <v>312</v>
      </c>
      <c r="B50" s="115"/>
      <c r="C50" s="134" t="s">
        <v>47</v>
      </c>
      <c r="D50" s="135"/>
      <c r="E50" s="136" t="s">
        <v>51</v>
      </c>
      <c r="F50" s="137"/>
      <c r="G50" s="138"/>
      <c r="H50" s="139"/>
      <c r="I50" s="139"/>
      <c r="J50" s="140"/>
    </row>
    <row r="51" spans="1:10">
      <c r="A51" s="43"/>
      <c r="B51" s="31"/>
      <c r="C51" s="141"/>
      <c r="D51" s="141"/>
      <c r="E51" s="121"/>
      <c r="F51" s="121"/>
      <c r="G51" s="142" t="s">
        <v>313</v>
      </c>
      <c r="H51" s="142"/>
      <c r="I51" s="142"/>
      <c r="J51" s="17"/>
    </row>
    <row r="52" spans="1:10" ht="13.95" customHeight="1">
      <c r="A52" s="114" t="s">
        <v>322</v>
      </c>
      <c r="B52" s="115"/>
      <c r="C52" s="125" t="s">
        <v>50</v>
      </c>
      <c r="D52" s="126"/>
      <c r="E52" s="126"/>
      <c r="F52" s="126"/>
      <c r="G52" s="126"/>
      <c r="H52" s="126"/>
      <c r="I52" s="126"/>
      <c r="J52" s="127"/>
    </row>
    <row r="53" spans="1:10">
      <c r="A53" s="24"/>
      <c r="B53" s="25"/>
      <c r="C53" s="128" t="s">
        <v>48</v>
      </c>
      <c r="D53" s="128"/>
      <c r="E53" s="128"/>
      <c r="F53" s="128"/>
      <c r="G53" s="128"/>
      <c r="H53" s="128"/>
      <c r="I53" s="128"/>
      <c r="J53" s="27"/>
    </row>
    <row r="54" spans="1:10">
      <c r="A54" s="114" t="s">
        <v>49</v>
      </c>
      <c r="B54" s="115"/>
      <c r="C54" s="129" t="s">
        <v>13</v>
      </c>
      <c r="D54" s="130"/>
      <c r="E54" s="131"/>
      <c r="F54" s="121"/>
      <c r="G54" s="121"/>
      <c r="H54" s="132"/>
      <c r="I54" s="132"/>
      <c r="J54" s="133"/>
    </row>
    <row r="55" spans="1:10">
      <c r="A55" s="24"/>
      <c r="B55" s="25"/>
      <c r="C55" s="31"/>
      <c r="D55" s="25"/>
      <c r="E55" s="121"/>
      <c r="F55" s="121"/>
      <c r="G55" s="121"/>
      <c r="H55" s="121"/>
      <c r="I55" s="25"/>
      <c r="J55" s="27"/>
    </row>
    <row r="56" spans="1:10" ht="14.4" customHeight="1">
      <c r="A56" s="114" t="s">
        <v>41</v>
      </c>
      <c r="B56" s="115"/>
      <c r="C56" s="122" t="s">
        <v>14</v>
      </c>
      <c r="D56" s="123"/>
      <c r="E56" s="123"/>
      <c r="F56" s="123"/>
      <c r="G56" s="123"/>
      <c r="H56" s="123"/>
      <c r="I56" s="123"/>
      <c r="J56" s="124"/>
    </row>
    <row r="57" spans="1:10">
      <c r="A57" s="24"/>
      <c r="B57" s="25"/>
      <c r="C57" s="25"/>
      <c r="D57" s="25"/>
      <c r="E57" s="121"/>
      <c r="F57" s="121"/>
      <c r="G57" s="121"/>
      <c r="H57" s="121"/>
      <c r="I57" s="25"/>
      <c r="J57" s="27"/>
    </row>
    <row r="58" spans="1:10">
      <c r="A58" s="114" t="s">
        <v>310</v>
      </c>
      <c r="B58" s="115"/>
      <c r="C58" s="116"/>
      <c r="D58" s="117"/>
      <c r="E58" s="117"/>
      <c r="F58" s="117"/>
      <c r="G58" s="117"/>
      <c r="H58" s="117"/>
      <c r="I58" s="117"/>
      <c r="J58" s="118"/>
    </row>
    <row r="59" spans="1:10" ht="14.4" customHeight="1">
      <c r="A59" s="24"/>
      <c r="B59" s="25"/>
      <c r="C59" s="119" t="s">
        <v>311</v>
      </c>
      <c r="D59" s="119"/>
      <c r="E59" s="119"/>
      <c r="F59" s="119"/>
      <c r="G59" s="25"/>
      <c r="H59" s="25"/>
      <c r="I59" s="25"/>
      <c r="J59" s="27"/>
    </row>
    <row r="60" spans="1:10" ht="21.6" customHeight="1">
      <c r="A60" s="114" t="s">
        <v>315</v>
      </c>
      <c r="B60" s="115"/>
      <c r="C60" s="116"/>
      <c r="D60" s="117"/>
      <c r="E60" s="117"/>
      <c r="F60" s="117"/>
      <c r="G60" s="117"/>
      <c r="H60" s="117"/>
      <c r="I60" s="117"/>
      <c r="J60" s="118"/>
    </row>
    <row r="61" spans="1:10" ht="14.4" customHeight="1">
      <c r="A61" s="45"/>
      <c r="B61" s="46"/>
      <c r="C61" s="120" t="s">
        <v>314</v>
      </c>
      <c r="D61" s="120"/>
      <c r="E61" s="120"/>
      <c r="F61" s="120"/>
      <c r="G61" s="120"/>
      <c r="H61" s="46"/>
      <c r="I61" s="46"/>
      <c r="J61" s="47"/>
    </row>
    <row r="68" ht="27" customHeight="1"/>
    <row r="72" ht="38.4" customHeight="1"/>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E8" xr:uid="{00000000-0002-0000-0000-000000000000}">
      <formula1>$N$2:$N$5</formula1>
    </dataValidation>
    <dataValidation type="list" allowBlank="1" showInputMessage="1" showErrorMessage="1" sqref="C31" xr:uid="{00000000-0002-0000-0000-000001000000}">
      <formula1>$I$31:$J$31</formula1>
    </dataValidation>
    <dataValidation type="list" allowBlank="1" showInputMessage="1" showErrorMessage="1" sqref="C33" xr:uid="{00000000-0002-0000-0000-000002000000}">
      <formula1>$I$33:$J$33</formula1>
    </dataValidation>
    <dataValidation type="list" allowBlank="1" showInputMessage="1" showErrorMessage="1" sqref="C50:D50" xr:uid="{00000000-0002-0000-0000-000003000000}">
      <formula1>$J$48:$J$49</formula1>
    </dataValidation>
  </dataValidations>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8671875" defaultRowHeight="14.4"/>
  <cols>
    <col min="6" max="6" width="22" customWidth="1"/>
    <col min="8" max="9" width="16.44140625" style="56" customWidth="1"/>
    <col min="10" max="10" width="10.33203125" bestFit="1" customWidth="1"/>
  </cols>
  <sheetData>
    <row r="1" spans="1:9">
      <c r="A1" s="196" t="s">
        <v>55</v>
      </c>
      <c r="B1" s="197"/>
      <c r="C1" s="197"/>
      <c r="D1" s="197"/>
      <c r="E1" s="197"/>
      <c r="F1" s="197"/>
      <c r="G1" s="197"/>
      <c r="H1" s="197"/>
      <c r="I1" s="197"/>
    </row>
    <row r="2" spans="1:9">
      <c r="A2" s="198" t="s">
        <v>434</v>
      </c>
      <c r="B2" s="199"/>
      <c r="C2" s="199"/>
      <c r="D2" s="199"/>
      <c r="E2" s="199"/>
      <c r="F2" s="199"/>
      <c r="G2" s="199"/>
      <c r="H2" s="199"/>
      <c r="I2" s="199"/>
    </row>
    <row r="3" spans="1:9">
      <c r="A3" s="200" t="s">
        <v>429</v>
      </c>
      <c r="B3" s="200"/>
      <c r="C3" s="200"/>
      <c r="D3" s="200"/>
      <c r="E3" s="200"/>
      <c r="F3" s="200"/>
      <c r="G3" s="200"/>
      <c r="H3" s="200"/>
      <c r="I3" s="200"/>
    </row>
    <row r="4" spans="1:9">
      <c r="A4" s="201" t="s">
        <v>327</v>
      </c>
      <c r="B4" s="202"/>
      <c r="C4" s="202"/>
      <c r="D4" s="202"/>
      <c r="E4" s="202"/>
      <c r="F4" s="202"/>
      <c r="G4" s="202"/>
      <c r="H4" s="202"/>
      <c r="I4" s="203"/>
    </row>
    <row r="5" spans="1:9" ht="30.6">
      <c r="A5" s="204" t="s">
        <v>56</v>
      </c>
      <c r="B5" s="205"/>
      <c r="C5" s="205"/>
      <c r="D5" s="205"/>
      <c r="E5" s="205"/>
      <c r="F5" s="205"/>
      <c r="G5" s="48" t="s">
        <v>57</v>
      </c>
      <c r="H5" s="49" t="s">
        <v>316</v>
      </c>
      <c r="I5" s="49" t="s">
        <v>317</v>
      </c>
    </row>
    <row r="6" spans="1:9">
      <c r="A6" s="206">
        <v>1</v>
      </c>
      <c r="B6" s="207"/>
      <c r="C6" s="207"/>
      <c r="D6" s="207"/>
      <c r="E6" s="207"/>
      <c r="F6" s="207"/>
      <c r="G6" s="50">
        <v>2</v>
      </c>
      <c r="H6" s="49">
        <v>3</v>
      </c>
      <c r="I6" s="49">
        <v>4</v>
      </c>
    </row>
    <row r="7" spans="1:9">
      <c r="A7" s="194" t="s">
        <v>114</v>
      </c>
      <c r="B7" s="194"/>
      <c r="C7" s="194"/>
      <c r="D7" s="194"/>
      <c r="E7" s="194"/>
      <c r="F7" s="194"/>
      <c r="G7" s="194"/>
      <c r="H7" s="194"/>
      <c r="I7" s="194"/>
    </row>
    <row r="8" spans="1:9" ht="29.25" customHeight="1">
      <c r="A8" s="187" t="s">
        <v>62</v>
      </c>
      <c r="B8" s="187"/>
      <c r="C8" s="187"/>
      <c r="D8" s="187"/>
      <c r="E8" s="187"/>
      <c r="F8" s="187"/>
      <c r="G8" s="51">
        <v>1</v>
      </c>
      <c r="H8" s="52">
        <v>0</v>
      </c>
      <c r="I8" s="52">
        <v>0</v>
      </c>
    </row>
    <row r="9" spans="1:9" ht="12.75" customHeight="1">
      <c r="A9" s="188" t="s">
        <v>58</v>
      </c>
      <c r="B9" s="188"/>
      <c r="C9" s="188"/>
      <c r="D9" s="188"/>
      <c r="E9" s="188"/>
      <c r="F9" s="188"/>
      <c r="G9" s="53">
        <v>2</v>
      </c>
      <c r="H9" s="104">
        <f>H10+H17+H27+H38+H43</f>
        <v>123918752</v>
      </c>
      <c r="I9" s="104">
        <f>I10+I17+I27+I38+I43</f>
        <v>124238082</v>
      </c>
    </row>
    <row r="10" spans="1:9" ht="12.75" customHeight="1">
      <c r="A10" s="189" t="s">
        <v>59</v>
      </c>
      <c r="B10" s="189"/>
      <c r="C10" s="189"/>
      <c r="D10" s="189"/>
      <c r="E10" s="189"/>
      <c r="F10" s="189"/>
      <c r="G10" s="53">
        <v>3</v>
      </c>
      <c r="H10" s="104">
        <f>H11+H12+H13+H14+H15+H16</f>
        <v>11930938</v>
      </c>
      <c r="I10" s="104">
        <f>I11+I12+I13+I14+I15+I16</f>
        <v>10541473</v>
      </c>
    </row>
    <row r="11" spans="1:9" ht="12.75" customHeight="1">
      <c r="A11" s="186" t="s">
        <v>60</v>
      </c>
      <c r="B11" s="186"/>
      <c r="C11" s="186"/>
      <c r="D11" s="186"/>
      <c r="E11" s="186"/>
      <c r="F11" s="186"/>
      <c r="G11" s="51">
        <v>4</v>
      </c>
      <c r="H11" s="52">
        <v>6145036</v>
      </c>
      <c r="I11" s="52">
        <v>7066162</v>
      </c>
    </row>
    <row r="12" spans="1:9" ht="25.5" customHeight="1">
      <c r="A12" s="186" t="s">
        <v>61</v>
      </c>
      <c r="B12" s="186"/>
      <c r="C12" s="186"/>
      <c r="D12" s="186"/>
      <c r="E12" s="186"/>
      <c r="F12" s="186"/>
      <c r="G12" s="51">
        <v>5</v>
      </c>
      <c r="H12" s="52">
        <v>183988</v>
      </c>
      <c r="I12" s="52">
        <v>184961</v>
      </c>
    </row>
    <row r="13" spans="1:9" ht="12.75" customHeight="1">
      <c r="A13" s="186" t="s">
        <v>15</v>
      </c>
      <c r="B13" s="186"/>
      <c r="C13" s="186"/>
      <c r="D13" s="186"/>
      <c r="E13" s="186"/>
      <c r="F13" s="186"/>
      <c r="G13" s="51">
        <v>6</v>
      </c>
      <c r="H13" s="52">
        <v>2390912</v>
      </c>
      <c r="I13" s="52">
        <v>2390912</v>
      </c>
    </row>
    <row r="14" spans="1:9" ht="12.75" customHeight="1">
      <c r="A14" s="186" t="s">
        <v>63</v>
      </c>
      <c r="B14" s="186"/>
      <c r="C14" s="186"/>
      <c r="D14" s="186"/>
      <c r="E14" s="186"/>
      <c r="F14" s="186"/>
      <c r="G14" s="51">
        <v>7</v>
      </c>
      <c r="H14" s="52">
        <v>0</v>
      </c>
      <c r="I14" s="52">
        <v>0</v>
      </c>
    </row>
    <row r="15" spans="1:9" ht="12.75" customHeight="1">
      <c r="A15" s="186" t="s">
        <v>323</v>
      </c>
      <c r="B15" s="186"/>
      <c r="C15" s="186"/>
      <c r="D15" s="186"/>
      <c r="E15" s="186"/>
      <c r="F15" s="186"/>
      <c r="G15" s="51">
        <v>8</v>
      </c>
      <c r="H15" s="52">
        <v>3123521</v>
      </c>
      <c r="I15" s="52">
        <v>812968</v>
      </c>
    </row>
    <row r="16" spans="1:9" ht="12.75" customHeight="1">
      <c r="A16" s="186" t="s">
        <v>64</v>
      </c>
      <c r="B16" s="186"/>
      <c r="C16" s="186"/>
      <c r="D16" s="186"/>
      <c r="E16" s="186"/>
      <c r="F16" s="186"/>
      <c r="G16" s="51">
        <v>9</v>
      </c>
      <c r="H16" s="52">
        <v>87481</v>
      </c>
      <c r="I16" s="52">
        <v>86470</v>
      </c>
    </row>
    <row r="17" spans="1:9" ht="12.75" customHeight="1">
      <c r="A17" s="189" t="s">
        <v>65</v>
      </c>
      <c r="B17" s="189"/>
      <c r="C17" s="189"/>
      <c r="D17" s="189"/>
      <c r="E17" s="189"/>
      <c r="F17" s="189"/>
      <c r="G17" s="53">
        <v>10</v>
      </c>
      <c r="H17" s="104">
        <f>H18+H19+H20+H21+H22+H23+H24+H25+H26</f>
        <v>97877661</v>
      </c>
      <c r="I17" s="104">
        <f>I18+I19+I20+I21+I22+I23+I24+I25+I26</f>
        <v>94245708</v>
      </c>
    </row>
    <row r="18" spans="1:9" ht="12.75" customHeight="1">
      <c r="A18" s="186" t="s">
        <v>66</v>
      </c>
      <c r="B18" s="186"/>
      <c r="C18" s="186"/>
      <c r="D18" s="186"/>
      <c r="E18" s="186"/>
      <c r="F18" s="186"/>
      <c r="G18" s="51">
        <v>11</v>
      </c>
      <c r="H18" s="52">
        <v>18243681</v>
      </c>
      <c r="I18" s="52">
        <v>18277506</v>
      </c>
    </row>
    <row r="19" spans="1:9" ht="12.75" customHeight="1">
      <c r="A19" s="186" t="s">
        <v>67</v>
      </c>
      <c r="B19" s="186"/>
      <c r="C19" s="186"/>
      <c r="D19" s="186"/>
      <c r="E19" s="186"/>
      <c r="F19" s="186"/>
      <c r="G19" s="51">
        <v>12</v>
      </c>
      <c r="H19" s="52">
        <v>33900103</v>
      </c>
      <c r="I19" s="52">
        <v>34134934</v>
      </c>
    </row>
    <row r="20" spans="1:9" ht="12.75" customHeight="1">
      <c r="A20" s="186" t="s">
        <v>68</v>
      </c>
      <c r="B20" s="186"/>
      <c r="C20" s="186"/>
      <c r="D20" s="186"/>
      <c r="E20" s="186"/>
      <c r="F20" s="186"/>
      <c r="G20" s="51">
        <v>13</v>
      </c>
      <c r="H20" s="52">
        <v>29564961</v>
      </c>
      <c r="I20" s="52">
        <v>27507604</v>
      </c>
    </row>
    <row r="21" spans="1:9" ht="12.75" customHeight="1">
      <c r="A21" s="186" t="s">
        <v>69</v>
      </c>
      <c r="B21" s="186"/>
      <c r="C21" s="186"/>
      <c r="D21" s="186"/>
      <c r="E21" s="186"/>
      <c r="F21" s="186"/>
      <c r="G21" s="51">
        <v>14</v>
      </c>
      <c r="H21" s="52">
        <v>4875082</v>
      </c>
      <c r="I21" s="52">
        <v>4157878</v>
      </c>
    </row>
    <row r="22" spans="1:9" ht="12.75" customHeight="1">
      <c r="A22" s="186" t="s">
        <v>70</v>
      </c>
      <c r="B22" s="186"/>
      <c r="C22" s="186"/>
      <c r="D22" s="186"/>
      <c r="E22" s="186"/>
      <c r="F22" s="186"/>
      <c r="G22" s="51">
        <v>15</v>
      </c>
      <c r="H22" s="52">
        <v>0</v>
      </c>
      <c r="I22" s="52">
        <v>0</v>
      </c>
    </row>
    <row r="23" spans="1:9" ht="12.75" customHeight="1">
      <c r="A23" s="186" t="s">
        <v>71</v>
      </c>
      <c r="B23" s="186"/>
      <c r="C23" s="186"/>
      <c r="D23" s="186"/>
      <c r="E23" s="186"/>
      <c r="F23" s="186"/>
      <c r="G23" s="51">
        <v>16</v>
      </c>
      <c r="H23" s="52">
        <v>18610</v>
      </c>
      <c r="I23" s="52">
        <v>67893</v>
      </c>
    </row>
    <row r="24" spans="1:9" ht="12.75" customHeight="1">
      <c r="A24" s="186" t="s">
        <v>72</v>
      </c>
      <c r="B24" s="186"/>
      <c r="C24" s="186"/>
      <c r="D24" s="186"/>
      <c r="E24" s="186"/>
      <c r="F24" s="186"/>
      <c r="G24" s="51">
        <v>17</v>
      </c>
      <c r="H24" s="52">
        <v>5510917</v>
      </c>
      <c r="I24" s="52">
        <v>5257823</v>
      </c>
    </row>
    <row r="25" spans="1:9" ht="12.75" customHeight="1">
      <c r="A25" s="186" t="s">
        <v>73</v>
      </c>
      <c r="B25" s="186"/>
      <c r="C25" s="186"/>
      <c r="D25" s="186"/>
      <c r="E25" s="186"/>
      <c r="F25" s="186"/>
      <c r="G25" s="51">
        <v>18</v>
      </c>
      <c r="H25" s="52">
        <v>2547119</v>
      </c>
      <c r="I25" s="52">
        <v>1654330</v>
      </c>
    </row>
    <row r="26" spans="1:9" ht="12.75" customHeight="1">
      <c r="A26" s="186" t="s">
        <v>74</v>
      </c>
      <c r="B26" s="186"/>
      <c r="C26" s="186"/>
      <c r="D26" s="186"/>
      <c r="E26" s="186"/>
      <c r="F26" s="186"/>
      <c r="G26" s="51">
        <v>19</v>
      </c>
      <c r="H26" s="52">
        <v>3217188</v>
      </c>
      <c r="I26" s="52">
        <v>3187740</v>
      </c>
    </row>
    <row r="27" spans="1:9" ht="12.75" customHeight="1">
      <c r="A27" s="189" t="s">
        <v>75</v>
      </c>
      <c r="B27" s="189"/>
      <c r="C27" s="189"/>
      <c r="D27" s="189"/>
      <c r="E27" s="189"/>
      <c r="F27" s="189"/>
      <c r="G27" s="53">
        <v>20</v>
      </c>
      <c r="H27" s="104">
        <f>SUM(H28:H37)</f>
        <v>10812476</v>
      </c>
      <c r="I27" s="104">
        <f>SUM(I28:I37)</f>
        <v>16715044</v>
      </c>
    </row>
    <row r="28" spans="1:9" ht="12.75" customHeight="1">
      <c r="A28" s="186" t="s">
        <v>76</v>
      </c>
      <c r="B28" s="186"/>
      <c r="C28" s="186"/>
      <c r="D28" s="186"/>
      <c r="E28" s="186"/>
      <c r="F28" s="186"/>
      <c r="G28" s="51">
        <v>21</v>
      </c>
      <c r="H28" s="52">
        <v>0</v>
      </c>
      <c r="I28" s="52">
        <v>0</v>
      </c>
    </row>
    <row r="29" spans="1:9" ht="12.75" customHeight="1">
      <c r="A29" s="186" t="s">
        <v>77</v>
      </c>
      <c r="B29" s="186"/>
      <c r="C29" s="186"/>
      <c r="D29" s="186"/>
      <c r="E29" s="186"/>
      <c r="F29" s="186"/>
      <c r="G29" s="51">
        <v>22</v>
      </c>
      <c r="H29" s="52">
        <v>0</v>
      </c>
      <c r="I29" s="52">
        <v>0</v>
      </c>
    </row>
    <row r="30" spans="1:9" ht="12.75" customHeight="1">
      <c r="A30" s="186" t="s">
        <v>78</v>
      </c>
      <c r="B30" s="186"/>
      <c r="C30" s="186"/>
      <c r="D30" s="186"/>
      <c r="E30" s="186"/>
      <c r="F30" s="186"/>
      <c r="G30" s="51">
        <v>23</v>
      </c>
      <c r="H30" s="52">
        <v>0</v>
      </c>
      <c r="I30" s="52">
        <v>0</v>
      </c>
    </row>
    <row r="31" spans="1:9" ht="12.75" customHeight="1">
      <c r="A31" s="186" t="s">
        <v>79</v>
      </c>
      <c r="B31" s="186"/>
      <c r="C31" s="186"/>
      <c r="D31" s="186"/>
      <c r="E31" s="186"/>
      <c r="F31" s="186"/>
      <c r="G31" s="51">
        <v>24</v>
      </c>
      <c r="H31" s="52">
        <v>10812476</v>
      </c>
      <c r="I31" s="52">
        <v>16715044</v>
      </c>
    </row>
    <row r="32" spans="1:9" ht="12.75" customHeight="1">
      <c r="A32" s="186" t="s">
        <v>80</v>
      </c>
      <c r="B32" s="186"/>
      <c r="C32" s="186"/>
      <c r="D32" s="186"/>
      <c r="E32" s="186"/>
      <c r="F32" s="186"/>
      <c r="G32" s="51">
        <v>25</v>
      </c>
      <c r="H32" s="52">
        <v>0</v>
      </c>
      <c r="I32" s="52">
        <v>0</v>
      </c>
    </row>
    <row r="33" spans="1:9" ht="12.75" customHeight="1">
      <c r="A33" s="186" t="s">
        <v>81</v>
      </c>
      <c r="B33" s="186"/>
      <c r="C33" s="186"/>
      <c r="D33" s="186"/>
      <c r="E33" s="186"/>
      <c r="F33" s="186"/>
      <c r="G33" s="51">
        <v>26</v>
      </c>
      <c r="H33" s="52">
        <v>0</v>
      </c>
      <c r="I33" s="52">
        <v>0</v>
      </c>
    </row>
    <row r="34" spans="1:9" ht="12.75" customHeight="1">
      <c r="A34" s="186" t="s">
        <v>82</v>
      </c>
      <c r="B34" s="186"/>
      <c r="C34" s="186"/>
      <c r="D34" s="186"/>
      <c r="E34" s="186"/>
      <c r="F34" s="186"/>
      <c r="G34" s="51">
        <v>27</v>
      </c>
      <c r="H34" s="52">
        <v>0</v>
      </c>
      <c r="I34" s="52">
        <v>0</v>
      </c>
    </row>
    <row r="35" spans="1:9" ht="12.75" customHeight="1">
      <c r="A35" s="186" t="s">
        <v>83</v>
      </c>
      <c r="B35" s="186"/>
      <c r="C35" s="186"/>
      <c r="D35" s="186"/>
      <c r="E35" s="186"/>
      <c r="F35" s="186"/>
      <c r="G35" s="51">
        <v>28</v>
      </c>
      <c r="H35" s="52">
        <v>0</v>
      </c>
      <c r="I35" s="52">
        <v>0</v>
      </c>
    </row>
    <row r="36" spans="1:9" ht="12.75" customHeight="1">
      <c r="A36" s="195" t="s">
        <v>84</v>
      </c>
      <c r="B36" s="195"/>
      <c r="C36" s="195"/>
      <c r="D36" s="195"/>
      <c r="E36" s="195"/>
      <c r="F36" s="195"/>
      <c r="G36" s="51">
        <v>29</v>
      </c>
      <c r="H36" s="52">
        <v>0</v>
      </c>
      <c r="I36" s="52">
        <v>0</v>
      </c>
    </row>
    <row r="37" spans="1:9" ht="12.75" customHeight="1">
      <c r="A37" s="186" t="s">
        <v>85</v>
      </c>
      <c r="B37" s="186"/>
      <c r="C37" s="186"/>
      <c r="D37" s="186"/>
      <c r="E37" s="186"/>
      <c r="F37" s="186"/>
      <c r="G37" s="51">
        <v>30</v>
      </c>
      <c r="H37" s="52">
        <v>0</v>
      </c>
      <c r="I37" s="52">
        <v>0</v>
      </c>
    </row>
    <row r="38" spans="1:9" ht="12.75" customHeight="1">
      <c r="A38" s="189" t="s">
        <v>86</v>
      </c>
      <c r="B38" s="189"/>
      <c r="C38" s="189"/>
      <c r="D38" s="189"/>
      <c r="E38" s="189"/>
      <c r="F38" s="189"/>
      <c r="G38" s="53">
        <v>31</v>
      </c>
      <c r="H38" s="104">
        <f>H39+H40+H41+H42</f>
        <v>0</v>
      </c>
      <c r="I38" s="104">
        <f>I39+I40+I41+I42</f>
        <v>0</v>
      </c>
    </row>
    <row r="39" spans="1:9" ht="12.75" customHeight="1">
      <c r="A39" s="186" t="s">
        <v>87</v>
      </c>
      <c r="B39" s="186"/>
      <c r="C39" s="186"/>
      <c r="D39" s="186"/>
      <c r="E39" s="186"/>
      <c r="F39" s="186"/>
      <c r="G39" s="51">
        <v>32</v>
      </c>
      <c r="H39" s="52">
        <v>0</v>
      </c>
      <c r="I39" s="52">
        <v>0</v>
      </c>
    </row>
    <row r="40" spans="1:9" ht="12.75" customHeight="1">
      <c r="A40" s="186" t="s">
        <v>88</v>
      </c>
      <c r="B40" s="186"/>
      <c r="C40" s="186"/>
      <c r="D40" s="186"/>
      <c r="E40" s="186"/>
      <c r="F40" s="186"/>
      <c r="G40" s="51">
        <v>33</v>
      </c>
      <c r="H40" s="52">
        <v>0</v>
      </c>
      <c r="I40" s="52">
        <v>0</v>
      </c>
    </row>
    <row r="41" spans="1:9" ht="12.75" customHeight="1">
      <c r="A41" s="186" t="s">
        <v>89</v>
      </c>
      <c r="B41" s="186"/>
      <c r="C41" s="186"/>
      <c r="D41" s="186"/>
      <c r="E41" s="186"/>
      <c r="F41" s="186"/>
      <c r="G41" s="51">
        <v>34</v>
      </c>
      <c r="H41" s="52">
        <v>0</v>
      </c>
      <c r="I41" s="52">
        <v>0</v>
      </c>
    </row>
    <row r="42" spans="1:9" ht="12.75" customHeight="1">
      <c r="A42" s="186" t="s">
        <v>90</v>
      </c>
      <c r="B42" s="186"/>
      <c r="C42" s="186"/>
      <c r="D42" s="186"/>
      <c r="E42" s="186"/>
      <c r="F42" s="186"/>
      <c r="G42" s="51">
        <v>35</v>
      </c>
      <c r="H42" s="52">
        <v>0</v>
      </c>
      <c r="I42" s="52">
        <v>0</v>
      </c>
    </row>
    <row r="43" spans="1:9" ht="12.75" customHeight="1">
      <c r="A43" s="186" t="s">
        <v>91</v>
      </c>
      <c r="B43" s="186"/>
      <c r="C43" s="186"/>
      <c r="D43" s="186"/>
      <c r="E43" s="186"/>
      <c r="F43" s="186"/>
      <c r="G43" s="51">
        <v>36</v>
      </c>
      <c r="H43" s="52">
        <v>3297677</v>
      </c>
      <c r="I43" s="52">
        <v>2735857</v>
      </c>
    </row>
    <row r="44" spans="1:9" ht="12.75" customHeight="1">
      <c r="A44" s="188" t="s">
        <v>92</v>
      </c>
      <c r="B44" s="188"/>
      <c r="C44" s="188"/>
      <c r="D44" s="188"/>
      <c r="E44" s="188"/>
      <c r="F44" s="188"/>
      <c r="G44" s="53">
        <v>37</v>
      </c>
      <c r="H44" s="104">
        <f>H45+H53+H60+H70</f>
        <v>55897647</v>
      </c>
      <c r="I44" s="104">
        <f>I45+I53+I60+I70</f>
        <v>61560550</v>
      </c>
    </row>
    <row r="45" spans="1:9" ht="12.75" customHeight="1">
      <c r="A45" s="189" t="s">
        <v>93</v>
      </c>
      <c r="B45" s="189"/>
      <c r="C45" s="189"/>
      <c r="D45" s="189"/>
      <c r="E45" s="189"/>
      <c r="F45" s="189"/>
      <c r="G45" s="53">
        <v>38</v>
      </c>
      <c r="H45" s="104">
        <f>SUM(H46:H52)</f>
        <v>23464390</v>
      </c>
      <c r="I45" s="104">
        <f>SUM(I46:I52)</f>
        <v>22015965</v>
      </c>
    </row>
    <row r="46" spans="1:9" ht="12.75" customHeight="1">
      <c r="A46" s="186" t="s">
        <v>94</v>
      </c>
      <c r="B46" s="186"/>
      <c r="C46" s="186"/>
      <c r="D46" s="186"/>
      <c r="E46" s="186"/>
      <c r="F46" s="186"/>
      <c r="G46" s="51">
        <v>39</v>
      </c>
      <c r="H46" s="52">
        <v>11379972</v>
      </c>
      <c r="I46" s="52">
        <v>10355491</v>
      </c>
    </row>
    <row r="47" spans="1:9" ht="12.75" customHeight="1">
      <c r="A47" s="186" t="s">
        <v>95</v>
      </c>
      <c r="B47" s="186"/>
      <c r="C47" s="186"/>
      <c r="D47" s="186"/>
      <c r="E47" s="186"/>
      <c r="F47" s="186"/>
      <c r="G47" s="51">
        <v>40</v>
      </c>
      <c r="H47" s="52">
        <v>1778737</v>
      </c>
      <c r="I47" s="52">
        <v>2689791</v>
      </c>
    </row>
    <row r="48" spans="1:9" ht="12.75" customHeight="1">
      <c r="A48" s="186" t="s">
        <v>96</v>
      </c>
      <c r="B48" s="186"/>
      <c r="C48" s="186"/>
      <c r="D48" s="186"/>
      <c r="E48" s="186"/>
      <c r="F48" s="186"/>
      <c r="G48" s="51">
        <v>41</v>
      </c>
      <c r="H48" s="52">
        <v>3440216</v>
      </c>
      <c r="I48" s="52">
        <v>2990592</v>
      </c>
    </row>
    <row r="49" spans="1:9" ht="12.75" customHeight="1">
      <c r="A49" s="186" t="s">
        <v>324</v>
      </c>
      <c r="B49" s="186"/>
      <c r="C49" s="186"/>
      <c r="D49" s="186"/>
      <c r="E49" s="186"/>
      <c r="F49" s="186"/>
      <c r="G49" s="51">
        <v>42</v>
      </c>
      <c r="H49" s="52">
        <v>5956287</v>
      </c>
      <c r="I49" s="52">
        <v>3680986</v>
      </c>
    </row>
    <row r="50" spans="1:9" ht="12.75" customHeight="1">
      <c r="A50" s="186" t="s">
        <v>97</v>
      </c>
      <c r="B50" s="186"/>
      <c r="C50" s="186"/>
      <c r="D50" s="186"/>
      <c r="E50" s="186"/>
      <c r="F50" s="186"/>
      <c r="G50" s="51">
        <v>43</v>
      </c>
      <c r="H50" s="52">
        <v>909178</v>
      </c>
      <c r="I50" s="52">
        <v>2299105</v>
      </c>
    </row>
    <row r="51" spans="1:9" ht="12.75" customHeight="1">
      <c r="A51" s="186" t="s">
        <v>98</v>
      </c>
      <c r="B51" s="186"/>
      <c r="C51" s="186"/>
      <c r="D51" s="186"/>
      <c r="E51" s="186"/>
      <c r="F51" s="186"/>
      <c r="G51" s="51">
        <v>44</v>
      </c>
      <c r="H51" s="52">
        <v>0</v>
      </c>
      <c r="I51" s="52">
        <v>0</v>
      </c>
    </row>
    <row r="52" spans="1:9" ht="12.75" customHeight="1">
      <c r="A52" s="186" t="s">
        <v>99</v>
      </c>
      <c r="B52" s="186"/>
      <c r="C52" s="186"/>
      <c r="D52" s="186"/>
      <c r="E52" s="186"/>
      <c r="F52" s="186"/>
      <c r="G52" s="51">
        <v>45</v>
      </c>
      <c r="H52" s="52">
        <v>0</v>
      </c>
      <c r="I52" s="52">
        <v>0</v>
      </c>
    </row>
    <row r="53" spans="1:9" ht="12.75" customHeight="1">
      <c r="A53" s="189" t="s">
        <v>100</v>
      </c>
      <c r="B53" s="189"/>
      <c r="C53" s="189"/>
      <c r="D53" s="189"/>
      <c r="E53" s="189"/>
      <c r="F53" s="189"/>
      <c r="G53" s="53">
        <v>46</v>
      </c>
      <c r="H53" s="104">
        <f>SUM(H54:H59)</f>
        <v>28170150</v>
      </c>
      <c r="I53" s="104">
        <f>SUM(I54:I59)</f>
        <v>31767944</v>
      </c>
    </row>
    <row r="54" spans="1:9" ht="12.75" customHeight="1">
      <c r="A54" s="186" t="s">
        <v>101</v>
      </c>
      <c r="B54" s="186"/>
      <c r="C54" s="186"/>
      <c r="D54" s="186"/>
      <c r="E54" s="186"/>
      <c r="F54" s="186"/>
      <c r="G54" s="51">
        <v>47</v>
      </c>
      <c r="H54" s="52">
        <v>0</v>
      </c>
      <c r="I54" s="52">
        <v>0</v>
      </c>
    </row>
    <row r="55" spans="1:9" ht="12.75" customHeight="1">
      <c r="A55" s="186" t="s">
        <v>102</v>
      </c>
      <c r="B55" s="186"/>
      <c r="C55" s="186"/>
      <c r="D55" s="186"/>
      <c r="E55" s="186"/>
      <c r="F55" s="186"/>
      <c r="G55" s="51">
        <v>48</v>
      </c>
      <c r="H55" s="52">
        <v>4744454</v>
      </c>
      <c r="I55" s="52">
        <v>1052581</v>
      </c>
    </row>
    <row r="56" spans="1:9" ht="12.75" customHeight="1">
      <c r="A56" s="186" t="s">
        <v>103</v>
      </c>
      <c r="B56" s="186"/>
      <c r="C56" s="186"/>
      <c r="D56" s="186"/>
      <c r="E56" s="186"/>
      <c r="F56" s="186"/>
      <c r="G56" s="51">
        <v>49</v>
      </c>
      <c r="H56" s="52">
        <v>20300197</v>
      </c>
      <c r="I56" s="52">
        <v>25751493</v>
      </c>
    </row>
    <row r="57" spans="1:9" ht="12.75" customHeight="1">
      <c r="A57" s="186" t="s">
        <v>104</v>
      </c>
      <c r="B57" s="186"/>
      <c r="C57" s="186"/>
      <c r="D57" s="186"/>
      <c r="E57" s="186"/>
      <c r="F57" s="186"/>
      <c r="G57" s="51">
        <v>50</v>
      </c>
      <c r="H57" s="52">
        <v>26049</v>
      </c>
      <c r="I57" s="52">
        <v>39044</v>
      </c>
    </row>
    <row r="58" spans="1:9" ht="12.75" customHeight="1">
      <c r="A58" s="186" t="s">
        <v>105</v>
      </c>
      <c r="B58" s="186"/>
      <c r="C58" s="186"/>
      <c r="D58" s="186"/>
      <c r="E58" s="186"/>
      <c r="F58" s="186"/>
      <c r="G58" s="51">
        <v>51</v>
      </c>
      <c r="H58" s="52">
        <v>2720260</v>
      </c>
      <c r="I58" s="52">
        <v>4689427</v>
      </c>
    </row>
    <row r="59" spans="1:9" ht="12.75" customHeight="1">
      <c r="A59" s="186" t="s">
        <v>106</v>
      </c>
      <c r="B59" s="186"/>
      <c r="C59" s="186"/>
      <c r="D59" s="186"/>
      <c r="E59" s="186"/>
      <c r="F59" s="186"/>
      <c r="G59" s="51">
        <v>52</v>
      </c>
      <c r="H59" s="52">
        <v>379190</v>
      </c>
      <c r="I59" s="52">
        <v>235399</v>
      </c>
    </row>
    <row r="60" spans="1:9" ht="12.75" customHeight="1">
      <c r="A60" s="189" t="s">
        <v>107</v>
      </c>
      <c r="B60" s="189"/>
      <c r="C60" s="189"/>
      <c r="D60" s="189"/>
      <c r="E60" s="189"/>
      <c r="F60" s="189"/>
      <c r="G60" s="53">
        <v>53</v>
      </c>
      <c r="H60" s="104">
        <f>SUM(H61:H69)</f>
        <v>1054</v>
      </c>
      <c r="I60" s="104">
        <f>SUM(I61:I69)</f>
        <v>860</v>
      </c>
    </row>
    <row r="61" spans="1:9" ht="12.75" customHeight="1">
      <c r="A61" s="186" t="s">
        <v>76</v>
      </c>
      <c r="B61" s="186"/>
      <c r="C61" s="186"/>
      <c r="D61" s="186"/>
      <c r="E61" s="186"/>
      <c r="F61" s="186"/>
      <c r="G61" s="51">
        <v>54</v>
      </c>
      <c r="H61" s="52">
        <v>0</v>
      </c>
      <c r="I61" s="52">
        <v>0</v>
      </c>
    </row>
    <row r="62" spans="1:9" ht="12.75" customHeight="1">
      <c r="A62" s="186" t="s">
        <v>77</v>
      </c>
      <c r="B62" s="186"/>
      <c r="C62" s="186"/>
      <c r="D62" s="186"/>
      <c r="E62" s="186"/>
      <c r="F62" s="186"/>
      <c r="G62" s="51">
        <v>55</v>
      </c>
      <c r="H62" s="52">
        <v>0</v>
      </c>
      <c r="I62" s="52">
        <v>0</v>
      </c>
    </row>
    <row r="63" spans="1:9" ht="12.75" customHeight="1">
      <c r="A63" s="186" t="s">
        <v>78</v>
      </c>
      <c r="B63" s="186"/>
      <c r="C63" s="186"/>
      <c r="D63" s="186"/>
      <c r="E63" s="186"/>
      <c r="F63" s="186"/>
      <c r="G63" s="51">
        <v>56</v>
      </c>
      <c r="H63" s="52">
        <v>0</v>
      </c>
      <c r="I63" s="52">
        <v>0</v>
      </c>
    </row>
    <row r="64" spans="1:9" ht="12.75" customHeight="1">
      <c r="A64" s="186" t="s">
        <v>79</v>
      </c>
      <c r="B64" s="186"/>
      <c r="C64" s="186"/>
      <c r="D64" s="186"/>
      <c r="E64" s="186"/>
      <c r="F64" s="186"/>
      <c r="G64" s="51">
        <v>57</v>
      </c>
      <c r="H64" s="52">
        <v>0</v>
      </c>
      <c r="I64" s="52">
        <v>0</v>
      </c>
    </row>
    <row r="65" spans="1:9" ht="12.75" customHeight="1">
      <c r="A65" s="186" t="s">
        <v>80</v>
      </c>
      <c r="B65" s="186"/>
      <c r="C65" s="186"/>
      <c r="D65" s="186"/>
      <c r="E65" s="186"/>
      <c r="F65" s="186"/>
      <c r="G65" s="51">
        <v>58</v>
      </c>
      <c r="H65" s="52">
        <v>0</v>
      </c>
      <c r="I65" s="52">
        <v>0</v>
      </c>
    </row>
    <row r="66" spans="1:9" ht="12.75" customHeight="1">
      <c r="A66" s="186" t="s">
        <v>81</v>
      </c>
      <c r="B66" s="186"/>
      <c r="C66" s="186"/>
      <c r="D66" s="186"/>
      <c r="E66" s="186"/>
      <c r="F66" s="186"/>
      <c r="G66" s="51">
        <v>59</v>
      </c>
      <c r="H66" s="52">
        <v>0</v>
      </c>
      <c r="I66" s="52">
        <v>0</v>
      </c>
    </row>
    <row r="67" spans="1:9" ht="12.75" customHeight="1">
      <c r="A67" s="186" t="s">
        <v>82</v>
      </c>
      <c r="B67" s="186"/>
      <c r="C67" s="186"/>
      <c r="D67" s="186"/>
      <c r="E67" s="186"/>
      <c r="F67" s="186"/>
      <c r="G67" s="51">
        <v>60</v>
      </c>
      <c r="H67" s="52">
        <v>0</v>
      </c>
      <c r="I67" s="52">
        <v>0</v>
      </c>
    </row>
    <row r="68" spans="1:9" ht="12.75" customHeight="1">
      <c r="A68" s="186" t="s">
        <v>83</v>
      </c>
      <c r="B68" s="186"/>
      <c r="C68" s="186"/>
      <c r="D68" s="186"/>
      <c r="E68" s="186"/>
      <c r="F68" s="186"/>
      <c r="G68" s="51">
        <v>61</v>
      </c>
      <c r="H68" s="52">
        <v>1054</v>
      </c>
      <c r="I68" s="52">
        <v>860</v>
      </c>
    </row>
    <row r="69" spans="1:9" ht="12.75" customHeight="1">
      <c r="A69" s="186" t="s">
        <v>108</v>
      </c>
      <c r="B69" s="186"/>
      <c r="C69" s="186"/>
      <c r="D69" s="186"/>
      <c r="E69" s="186"/>
      <c r="F69" s="186"/>
      <c r="G69" s="51">
        <v>62</v>
      </c>
      <c r="H69" s="52">
        <v>0</v>
      </c>
      <c r="I69" s="52">
        <v>0</v>
      </c>
    </row>
    <row r="70" spans="1:9" ht="12.75" customHeight="1">
      <c r="A70" s="186" t="s">
        <v>109</v>
      </c>
      <c r="B70" s="186"/>
      <c r="C70" s="186"/>
      <c r="D70" s="186"/>
      <c r="E70" s="186"/>
      <c r="F70" s="186"/>
      <c r="G70" s="51">
        <v>63</v>
      </c>
      <c r="H70" s="52">
        <v>4262053</v>
      </c>
      <c r="I70" s="52">
        <v>7775781</v>
      </c>
    </row>
    <row r="71" spans="1:9" ht="28.5" customHeight="1">
      <c r="A71" s="187" t="s">
        <v>110</v>
      </c>
      <c r="B71" s="187"/>
      <c r="C71" s="187"/>
      <c r="D71" s="187"/>
      <c r="E71" s="187"/>
      <c r="F71" s="187"/>
      <c r="G71" s="51">
        <v>64</v>
      </c>
      <c r="H71" s="52">
        <v>1060350</v>
      </c>
      <c r="I71" s="52">
        <v>1253076</v>
      </c>
    </row>
    <row r="72" spans="1:9" ht="12.75" customHeight="1">
      <c r="A72" s="188" t="s">
        <v>111</v>
      </c>
      <c r="B72" s="188"/>
      <c r="C72" s="188"/>
      <c r="D72" s="188"/>
      <c r="E72" s="188"/>
      <c r="F72" s="188"/>
      <c r="G72" s="53">
        <v>65</v>
      </c>
      <c r="H72" s="104">
        <f>H8+H9+H44+H71</f>
        <v>180876749</v>
      </c>
      <c r="I72" s="104">
        <f>I8+I9+I44+I71</f>
        <v>187051708</v>
      </c>
    </row>
    <row r="73" spans="1:9" ht="12.75" customHeight="1">
      <c r="A73" s="187" t="s">
        <v>112</v>
      </c>
      <c r="B73" s="187"/>
      <c r="C73" s="187"/>
      <c r="D73" s="187"/>
      <c r="E73" s="187"/>
      <c r="F73" s="187"/>
      <c r="G73" s="51">
        <v>66</v>
      </c>
      <c r="H73" s="52">
        <v>9222292</v>
      </c>
      <c r="I73" s="52">
        <v>5045961</v>
      </c>
    </row>
    <row r="74" spans="1:9">
      <c r="A74" s="194" t="s">
        <v>113</v>
      </c>
      <c r="B74" s="194"/>
      <c r="C74" s="194"/>
      <c r="D74" s="194"/>
      <c r="E74" s="194"/>
      <c r="F74" s="194"/>
      <c r="G74" s="194"/>
      <c r="H74" s="194"/>
      <c r="I74" s="194"/>
    </row>
    <row r="75" spans="1:9" ht="12.75" customHeight="1">
      <c r="A75" s="188" t="s">
        <v>432</v>
      </c>
      <c r="B75" s="188"/>
      <c r="C75" s="188"/>
      <c r="D75" s="188"/>
      <c r="E75" s="188"/>
      <c r="F75" s="188"/>
      <c r="G75" s="53">
        <v>67</v>
      </c>
      <c r="H75" s="105">
        <f>H76+H77+H78+H84+H85+H91+H94+H97</f>
        <v>98907353</v>
      </c>
      <c r="I75" s="105">
        <f>I76+I77+I78+I84+I85+I91+I94+I97</f>
        <v>114489268</v>
      </c>
    </row>
    <row r="76" spans="1:9" ht="12.75" customHeight="1">
      <c r="A76" s="190" t="s">
        <v>115</v>
      </c>
      <c r="B76" s="191"/>
      <c r="C76" s="191"/>
      <c r="D76" s="191"/>
      <c r="E76" s="191"/>
      <c r="F76" s="192"/>
      <c r="G76" s="51">
        <v>68</v>
      </c>
      <c r="H76" s="52">
        <v>54594592</v>
      </c>
      <c r="I76" s="52">
        <v>54594592</v>
      </c>
    </row>
    <row r="77" spans="1:9" ht="12.75" customHeight="1">
      <c r="A77" s="190" t="s">
        <v>116</v>
      </c>
      <c r="B77" s="191"/>
      <c r="C77" s="191"/>
      <c r="D77" s="191"/>
      <c r="E77" s="191"/>
      <c r="F77" s="192"/>
      <c r="G77" s="51">
        <v>69</v>
      </c>
      <c r="H77" s="52">
        <v>25893236</v>
      </c>
      <c r="I77" s="52">
        <v>25888373</v>
      </c>
    </row>
    <row r="78" spans="1:9" ht="12.75" customHeight="1">
      <c r="A78" s="189" t="s">
        <v>117</v>
      </c>
      <c r="B78" s="189"/>
      <c r="C78" s="189"/>
      <c r="D78" s="189"/>
      <c r="E78" s="189"/>
      <c r="F78" s="189"/>
      <c r="G78" s="53">
        <v>70</v>
      </c>
      <c r="H78" s="105">
        <f>SUM(H79:H83)</f>
        <v>10012039</v>
      </c>
      <c r="I78" s="105">
        <f>SUM(I79:I83)</f>
        <v>8766548</v>
      </c>
    </row>
    <row r="79" spans="1:9" ht="12.75" customHeight="1">
      <c r="A79" s="186" t="s">
        <v>118</v>
      </c>
      <c r="B79" s="186"/>
      <c r="C79" s="186"/>
      <c r="D79" s="186"/>
      <c r="E79" s="186"/>
      <c r="F79" s="186"/>
      <c r="G79" s="51">
        <v>71</v>
      </c>
      <c r="H79" s="52">
        <v>885798</v>
      </c>
      <c r="I79" s="52">
        <v>885798</v>
      </c>
    </row>
    <row r="80" spans="1:9" ht="12.75" customHeight="1">
      <c r="A80" s="186" t="s">
        <v>119</v>
      </c>
      <c r="B80" s="186"/>
      <c r="C80" s="186"/>
      <c r="D80" s="186"/>
      <c r="E80" s="186"/>
      <c r="F80" s="186"/>
      <c r="G80" s="51">
        <v>72</v>
      </c>
      <c r="H80" s="52">
        <v>793595</v>
      </c>
      <c r="I80" s="52">
        <v>747348</v>
      </c>
    </row>
    <row r="81" spans="1:9" ht="12.75" customHeight="1">
      <c r="A81" s="186" t="s">
        <v>120</v>
      </c>
      <c r="B81" s="186"/>
      <c r="C81" s="186"/>
      <c r="D81" s="186"/>
      <c r="E81" s="186"/>
      <c r="F81" s="186"/>
      <c r="G81" s="51">
        <v>73</v>
      </c>
      <c r="H81" s="52">
        <v>-793595</v>
      </c>
      <c r="I81" s="52">
        <v>-747348</v>
      </c>
    </row>
    <row r="82" spans="1:9" ht="12.75" customHeight="1">
      <c r="A82" s="186" t="s">
        <v>121</v>
      </c>
      <c r="B82" s="186"/>
      <c r="C82" s="186"/>
      <c r="D82" s="186"/>
      <c r="E82" s="186"/>
      <c r="F82" s="186"/>
      <c r="G82" s="51">
        <v>74</v>
      </c>
      <c r="H82" s="52">
        <v>16639</v>
      </c>
      <c r="I82" s="52">
        <v>16639</v>
      </c>
    </row>
    <row r="83" spans="1:9" ht="12.75" customHeight="1">
      <c r="A83" s="186" t="s">
        <v>122</v>
      </c>
      <c r="B83" s="186"/>
      <c r="C83" s="186"/>
      <c r="D83" s="186"/>
      <c r="E83" s="186"/>
      <c r="F83" s="186"/>
      <c r="G83" s="51">
        <v>75</v>
      </c>
      <c r="H83" s="52">
        <v>9109602</v>
      </c>
      <c r="I83" s="52">
        <v>7864111</v>
      </c>
    </row>
    <row r="84" spans="1:9" ht="12.75" customHeight="1">
      <c r="A84" s="193" t="s">
        <v>123</v>
      </c>
      <c r="B84" s="193"/>
      <c r="C84" s="193"/>
      <c r="D84" s="193"/>
      <c r="E84" s="193"/>
      <c r="F84" s="193"/>
      <c r="G84" s="54">
        <v>76</v>
      </c>
      <c r="H84" s="55">
        <v>-4060866</v>
      </c>
      <c r="I84" s="52">
        <v>-2323594</v>
      </c>
    </row>
    <row r="85" spans="1:9" ht="12.75" customHeight="1">
      <c r="A85" s="189" t="s">
        <v>386</v>
      </c>
      <c r="B85" s="189"/>
      <c r="C85" s="189"/>
      <c r="D85" s="189"/>
      <c r="E85" s="189"/>
      <c r="F85" s="189"/>
      <c r="G85" s="53">
        <v>77</v>
      </c>
      <c r="H85" s="104">
        <f>H86+H87+H88+H89+H90</f>
        <v>-7725738</v>
      </c>
      <c r="I85" s="104">
        <f>I86+I87+I88+I89+I90</f>
        <v>-7661392</v>
      </c>
    </row>
    <row r="86" spans="1:9" ht="12.75" customHeight="1">
      <c r="A86" s="186" t="s">
        <v>124</v>
      </c>
      <c r="B86" s="186"/>
      <c r="C86" s="186"/>
      <c r="D86" s="186"/>
      <c r="E86" s="186"/>
      <c r="F86" s="186"/>
      <c r="G86" s="51">
        <v>78</v>
      </c>
      <c r="H86" s="52">
        <v>0</v>
      </c>
      <c r="I86" s="52">
        <v>0</v>
      </c>
    </row>
    <row r="87" spans="1:9" ht="12.75" customHeight="1">
      <c r="A87" s="186" t="s">
        <v>125</v>
      </c>
      <c r="B87" s="186"/>
      <c r="C87" s="186"/>
      <c r="D87" s="186"/>
      <c r="E87" s="186"/>
      <c r="F87" s="186"/>
      <c r="G87" s="51">
        <v>79</v>
      </c>
      <c r="H87" s="52">
        <v>0</v>
      </c>
      <c r="I87" s="52">
        <v>0</v>
      </c>
    </row>
    <row r="88" spans="1:9" ht="12.75" customHeight="1">
      <c r="A88" s="186" t="s">
        <v>126</v>
      </c>
      <c r="B88" s="186"/>
      <c r="C88" s="186"/>
      <c r="D88" s="186"/>
      <c r="E88" s="186"/>
      <c r="F88" s="186"/>
      <c r="G88" s="51">
        <v>80</v>
      </c>
      <c r="H88" s="52">
        <v>0</v>
      </c>
      <c r="I88" s="52">
        <v>0</v>
      </c>
    </row>
    <row r="89" spans="1:9" ht="12.75" customHeight="1">
      <c r="A89" s="190" t="s">
        <v>341</v>
      </c>
      <c r="B89" s="191"/>
      <c r="C89" s="191"/>
      <c r="D89" s="191"/>
      <c r="E89" s="191"/>
      <c r="F89" s="192"/>
      <c r="G89" s="51">
        <v>81</v>
      </c>
      <c r="H89" s="52">
        <v>0</v>
      </c>
      <c r="I89" s="52">
        <v>0</v>
      </c>
    </row>
    <row r="90" spans="1:9" ht="12.75" customHeight="1">
      <c r="A90" s="190" t="s">
        <v>342</v>
      </c>
      <c r="B90" s="191"/>
      <c r="C90" s="191"/>
      <c r="D90" s="191"/>
      <c r="E90" s="191"/>
      <c r="F90" s="192"/>
      <c r="G90" s="51">
        <v>82</v>
      </c>
      <c r="H90" s="52">
        <v>-7725738</v>
      </c>
      <c r="I90" s="52">
        <v>-7661392</v>
      </c>
    </row>
    <row r="91" spans="1:9" ht="23.4" customHeight="1">
      <c r="A91" s="189" t="s">
        <v>387</v>
      </c>
      <c r="B91" s="189"/>
      <c r="C91" s="189"/>
      <c r="D91" s="189"/>
      <c r="E91" s="189"/>
      <c r="F91" s="189"/>
      <c r="G91" s="53">
        <v>83</v>
      </c>
      <c r="H91" s="104">
        <f>H92-H93</f>
        <v>18062299</v>
      </c>
      <c r="I91" s="104">
        <f>I92-I93</f>
        <v>21064003</v>
      </c>
    </row>
    <row r="92" spans="1:9" ht="12.75" customHeight="1">
      <c r="A92" s="186" t="s">
        <v>127</v>
      </c>
      <c r="B92" s="186"/>
      <c r="C92" s="186"/>
      <c r="D92" s="186"/>
      <c r="E92" s="186"/>
      <c r="F92" s="186"/>
      <c r="G92" s="51">
        <v>84</v>
      </c>
      <c r="H92" s="52">
        <v>18062299</v>
      </c>
      <c r="I92" s="52">
        <v>21064003</v>
      </c>
    </row>
    <row r="93" spans="1:9" ht="12.75" customHeight="1">
      <c r="A93" s="186" t="s">
        <v>128</v>
      </c>
      <c r="B93" s="186"/>
      <c r="C93" s="186"/>
      <c r="D93" s="186"/>
      <c r="E93" s="186"/>
      <c r="F93" s="186"/>
      <c r="G93" s="51">
        <v>85</v>
      </c>
      <c r="H93" s="52">
        <v>0</v>
      </c>
      <c r="I93" s="52">
        <v>0</v>
      </c>
    </row>
    <row r="94" spans="1:9" ht="12.75" customHeight="1">
      <c r="A94" s="189" t="s">
        <v>388</v>
      </c>
      <c r="B94" s="189"/>
      <c r="C94" s="189"/>
      <c r="D94" s="189"/>
      <c r="E94" s="189"/>
      <c r="F94" s="189"/>
      <c r="G94" s="53">
        <v>86</v>
      </c>
      <c r="H94" s="104">
        <f>H95-H96</f>
        <v>2131791</v>
      </c>
      <c r="I94" s="104">
        <f>I95-I96</f>
        <v>14160738</v>
      </c>
    </row>
    <row r="95" spans="1:9" ht="12.75" customHeight="1">
      <c r="A95" s="186" t="s">
        <v>129</v>
      </c>
      <c r="B95" s="186"/>
      <c r="C95" s="186"/>
      <c r="D95" s="186"/>
      <c r="E95" s="186"/>
      <c r="F95" s="186"/>
      <c r="G95" s="51">
        <v>87</v>
      </c>
      <c r="H95" s="52">
        <v>2131791</v>
      </c>
      <c r="I95" s="52">
        <v>14160738</v>
      </c>
    </row>
    <row r="96" spans="1:9" ht="12.75" customHeight="1">
      <c r="A96" s="186" t="s">
        <v>130</v>
      </c>
      <c r="B96" s="186"/>
      <c r="C96" s="186"/>
      <c r="D96" s="186"/>
      <c r="E96" s="186"/>
      <c r="F96" s="186"/>
      <c r="G96" s="51">
        <v>88</v>
      </c>
      <c r="H96" s="52">
        <v>0</v>
      </c>
      <c r="I96" s="52">
        <v>0</v>
      </c>
    </row>
    <row r="97" spans="1:9" ht="12.75" customHeight="1">
      <c r="A97" s="186" t="s">
        <v>131</v>
      </c>
      <c r="B97" s="186"/>
      <c r="C97" s="186"/>
      <c r="D97" s="186"/>
      <c r="E97" s="186"/>
      <c r="F97" s="186"/>
      <c r="G97" s="51">
        <v>89</v>
      </c>
      <c r="H97" s="52">
        <v>0</v>
      </c>
      <c r="I97" s="52">
        <v>0</v>
      </c>
    </row>
    <row r="98" spans="1:9" ht="12.75" customHeight="1">
      <c r="A98" s="188" t="s">
        <v>389</v>
      </c>
      <c r="B98" s="188"/>
      <c r="C98" s="188"/>
      <c r="D98" s="188"/>
      <c r="E98" s="188"/>
      <c r="F98" s="188"/>
      <c r="G98" s="53">
        <v>90</v>
      </c>
      <c r="H98" s="104">
        <f>SUM(H99:H104)</f>
        <v>465618</v>
      </c>
      <c r="I98" s="104">
        <f>SUM(I99:I104)</f>
        <v>450159</v>
      </c>
    </row>
    <row r="99" spans="1:9" ht="12.75" customHeight="1">
      <c r="A99" s="186" t="s">
        <v>132</v>
      </c>
      <c r="B99" s="186"/>
      <c r="C99" s="186"/>
      <c r="D99" s="186"/>
      <c r="E99" s="186"/>
      <c r="F99" s="186"/>
      <c r="G99" s="51">
        <v>91</v>
      </c>
      <c r="H99" s="52">
        <v>307054</v>
      </c>
      <c r="I99" s="52">
        <v>317999</v>
      </c>
    </row>
    <row r="100" spans="1:9" ht="12.75" customHeight="1">
      <c r="A100" s="186" t="s">
        <v>133</v>
      </c>
      <c r="B100" s="186"/>
      <c r="C100" s="186"/>
      <c r="D100" s="186"/>
      <c r="E100" s="186"/>
      <c r="F100" s="186"/>
      <c r="G100" s="51">
        <v>92</v>
      </c>
      <c r="H100" s="52">
        <v>0</v>
      </c>
      <c r="I100" s="52">
        <v>0</v>
      </c>
    </row>
    <row r="101" spans="1:9" ht="12.75" customHeight="1">
      <c r="A101" s="186" t="s">
        <v>134</v>
      </c>
      <c r="B101" s="186"/>
      <c r="C101" s="186"/>
      <c r="D101" s="186"/>
      <c r="E101" s="186"/>
      <c r="F101" s="186"/>
      <c r="G101" s="51">
        <v>93</v>
      </c>
      <c r="H101" s="52">
        <v>0</v>
      </c>
      <c r="I101" s="52">
        <v>0</v>
      </c>
    </row>
    <row r="102" spans="1:9" ht="12.75" customHeight="1">
      <c r="A102" s="186" t="s">
        <v>135</v>
      </c>
      <c r="B102" s="186"/>
      <c r="C102" s="186"/>
      <c r="D102" s="186"/>
      <c r="E102" s="186"/>
      <c r="F102" s="186"/>
      <c r="G102" s="51">
        <v>94</v>
      </c>
      <c r="H102" s="52">
        <v>0</v>
      </c>
      <c r="I102" s="52">
        <v>0</v>
      </c>
    </row>
    <row r="103" spans="1:9" ht="12.75" customHeight="1">
      <c r="A103" s="186" t="s">
        <v>136</v>
      </c>
      <c r="B103" s="186"/>
      <c r="C103" s="186"/>
      <c r="D103" s="186"/>
      <c r="E103" s="186"/>
      <c r="F103" s="186"/>
      <c r="G103" s="51">
        <v>95</v>
      </c>
      <c r="H103" s="52">
        <v>0</v>
      </c>
      <c r="I103" s="52">
        <v>0</v>
      </c>
    </row>
    <row r="104" spans="1:9" ht="12.75" customHeight="1">
      <c r="A104" s="186" t="s">
        <v>137</v>
      </c>
      <c r="B104" s="186"/>
      <c r="C104" s="186"/>
      <c r="D104" s="186"/>
      <c r="E104" s="186"/>
      <c r="F104" s="186"/>
      <c r="G104" s="51">
        <v>96</v>
      </c>
      <c r="H104" s="52">
        <v>158564</v>
      </c>
      <c r="I104" s="52">
        <v>132160</v>
      </c>
    </row>
    <row r="105" spans="1:9" ht="12.75" customHeight="1">
      <c r="A105" s="188" t="s">
        <v>390</v>
      </c>
      <c r="B105" s="188"/>
      <c r="C105" s="188"/>
      <c r="D105" s="188"/>
      <c r="E105" s="188"/>
      <c r="F105" s="188"/>
      <c r="G105" s="53">
        <v>97</v>
      </c>
      <c r="H105" s="104">
        <f>SUM(H106:H116)</f>
        <v>20168465</v>
      </c>
      <c r="I105" s="104">
        <f>SUM(I106:I116)</f>
        <v>20527669</v>
      </c>
    </row>
    <row r="106" spans="1:9" ht="12.75" customHeight="1">
      <c r="A106" s="186" t="s">
        <v>138</v>
      </c>
      <c r="B106" s="186"/>
      <c r="C106" s="186"/>
      <c r="D106" s="186"/>
      <c r="E106" s="186"/>
      <c r="F106" s="186"/>
      <c r="G106" s="51">
        <v>98</v>
      </c>
      <c r="H106" s="52">
        <v>0</v>
      </c>
      <c r="I106" s="52">
        <v>0</v>
      </c>
    </row>
    <row r="107" spans="1:9" ht="24.6" customHeight="1">
      <c r="A107" s="186" t="s">
        <v>139</v>
      </c>
      <c r="B107" s="186"/>
      <c r="C107" s="186"/>
      <c r="D107" s="186"/>
      <c r="E107" s="186"/>
      <c r="F107" s="186"/>
      <c r="G107" s="51">
        <v>99</v>
      </c>
      <c r="H107" s="52">
        <v>0</v>
      </c>
      <c r="I107" s="52">
        <v>0</v>
      </c>
    </row>
    <row r="108" spans="1:9" ht="12.75" customHeight="1">
      <c r="A108" s="186" t="s">
        <v>140</v>
      </c>
      <c r="B108" s="186"/>
      <c r="C108" s="186"/>
      <c r="D108" s="186"/>
      <c r="E108" s="186"/>
      <c r="F108" s="186"/>
      <c r="G108" s="51">
        <v>100</v>
      </c>
      <c r="H108" s="52">
        <v>0</v>
      </c>
      <c r="I108" s="52">
        <v>0</v>
      </c>
    </row>
    <row r="109" spans="1:9" ht="21.6" customHeight="1">
      <c r="A109" s="186" t="s">
        <v>141</v>
      </c>
      <c r="B109" s="186"/>
      <c r="C109" s="186"/>
      <c r="D109" s="186"/>
      <c r="E109" s="186"/>
      <c r="F109" s="186"/>
      <c r="G109" s="51">
        <v>101</v>
      </c>
      <c r="H109" s="52">
        <v>0</v>
      </c>
      <c r="I109" s="52">
        <v>0</v>
      </c>
    </row>
    <row r="110" spans="1:9" ht="12.75" customHeight="1">
      <c r="A110" s="186" t="s">
        <v>142</v>
      </c>
      <c r="B110" s="186"/>
      <c r="C110" s="186"/>
      <c r="D110" s="186"/>
      <c r="E110" s="186"/>
      <c r="F110" s="186"/>
      <c r="G110" s="51">
        <v>102</v>
      </c>
      <c r="H110" s="52">
        <v>0</v>
      </c>
      <c r="I110" s="52">
        <v>0</v>
      </c>
    </row>
    <row r="111" spans="1:9" ht="12.75" customHeight="1">
      <c r="A111" s="186" t="s">
        <v>143</v>
      </c>
      <c r="B111" s="186"/>
      <c r="C111" s="186"/>
      <c r="D111" s="186"/>
      <c r="E111" s="186"/>
      <c r="F111" s="186"/>
      <c r="G111" s="51">
        <v>103</v>
      </c>
      <c r="H111" s="52">
        <v>17850312</v>
      </c>
      <c r="I111" s="52">
        <v>18494489</v>
      </c>
    </row>
    <row r="112" spans="1:9" ht="12.75" customHeight="1">
      <c r="A112" s="186" t="s">
        <v>144</v>
      </c>
      <c r="B112" s="186"/>
      <c r="C112" s="186"/>
      <c r="D112" s="186"/>
      <c r="E112" s="186"/>
      <c r="F112" s="186"/>
      <c r="G112" s="51">
        <v>104</v>
      </c>
      <c r="H112" s="52">
        <v>0</v>
      </c>
      <c r="I112" s="52">
        <v>0</v>
      </c>
    </row>
    <row r="113" spans="1:9" ht="12.75" customHeight="1">
      <c r="A113" s="186" t="s">
        <v>145</v>
      </c>
      <c r="B113" s="186"/>
      <c r="C113" s="186"/>
      <c r="D113" s="186"/>
      <c r="E113" s="186"/>
      <c r="F113" s="186"/>
      <c r="G113" s="51">
        <v>105</v>
      </c>
      <c r="H113" s="52">
        <v>0</v>
      </c>
      <c r="I113" s="52">
        <v>0</v>
      </c>
    </row>
    <row r="114" spans="1:9" ht="12.75" customHeight="1">
      <c r="A114" s="186" t="s">
        <v>325</v>
      </c>
      <c r="B114" s="186"/>
      <c r="C114" s="186"/>
      <c r="D114" s="186"/>
      <c r="E114" s="186"/>
      <c r="F114" s="186"/>
      <c r="G114" s="51">
        <v>106</v>
      </c>
      <c r="H114" s="52">
        <v>0</v>
      </c>
      <c r="I114" s="52">
        <v>0</v>
      </c>
    </row>
    <row r="115" spans="1:9" ht="12.75" customHeight="1">
      <c r="A115" s="186" t="s">
        <v>146</v>
      </c>
      <c r="B115" s="186"/>
      <c r="C115" s="186"/>
      <c r="D115" s="186"/>
      <c r="E115" s="186"/>
      <c r="F115" s="186"/>
      <c r="G115" s="51">
        <v>107</v>
      </c>
      <c r="H115" s="52">
        <v>1380469</v>
      </c>
      <c r="I115" s="52">
        <v>936609</v>
      </c>
    </row>
    <row r="116" spans="1:9" ht="12.75" customHeight="1">
      <c r="A116" s="186" t="s">
        <v>147</v>
      </c>
      <c r="B116" s="186"/>
      <c r="C116" s="186"/>
      <c r="D116" s="186"/>
      <c r="E116" s="186"/>
      <c r="F116" s="186"/>
      <c r="G116" s="51">
        <v>108</v>
      </c>
      <c r="H116" s="52">
        <v>937684</v>
      </c>
      <c r="I116" s="52">
        <v>1096571</v>
      </c>
    </row>
    <row r="117" spans="1:9" ht="12.75" customHeight="1">
      <c r="A117" s="188" t="s">
        <v>391</v>
      </c>
      <c r="B117" s="188"/>
      <c r="C117" s="188"/>
      <c r="D117" s="188"/>
      <c r="E117" s="188"/>
      <c r="F117" s="188"/>
      <c r="G117" s="53">
        <v>109</v>
      </c>
      <c r="H117" s="104">
        <f>SUM(H118:H131)</f>
        <v>60548611</v>
      </c>
      <c r="I117" s="104">
        <f>SUM(I118:I131)</f>
        <v>49966325</v>
      </c>
    </row>
    <row r="118" spans="1:9" ht="12.75" customHeight="1">
      <c r="A118" s="186" t="s">
        <v>138</v>
      </c>
      <c r="B118" s="186"/>
      <c r="C118" s="186"/>
      <c r="D118" s="186"/>
      <c r="E118" s="186"/>
      <c r="F118" s="186"/>
      <c r="G118" s="51">
        <v>110</v>
      </c>
      <c r="H118" s="52">
        <v>0</v>
      </c>
      <c r="I118" s="52">
        <v>0</v>
      </c>
    </row>
    <row r="119" spans="1:9" ht="24.75" customHeight="1">
      <c r="A119" s="186" t="s">
        <v>139</v>
      </c>
      <c r="B119" s="186"/>
      <c r="C119" s="186"/>
      <c r="D119" s="186"/>
      <c r="E119" s="186"/>
      <c r="F119" s="186"/>
      <c r="G119" s="51">
        <v>111</v>
      </c>
      <c r="H119" s="52">
        <v>0</v>
      </c>
      <c r="I119" s="52">
        <v>0</v>
      </c>
    </row>
    <row r="120" spans="1:9" ht="12.75" customHeight="1">
      <c r="A120" s="186" t="s">
        <v>140</v>
      </c>
      <c r="B120" s="186"/>
      <c r="C120" s="186"/>
      <c r="D120" s="186"/>
      <c r="E120" s="186"/>
      <c r="F120" s="186"/>
      <c r="G120" s="51">
        <v>112</v>
      </c>
      <c r="H120" s="52">
        <v>12595</v>
      </c>
      <c r="I120" s="52">
        <v>19831</v>
      </c>
    </row>
    <row r="121" spans="1:9" ht="25.5" customHeight="1">
      <c r="A121" s="186" t="s">
        <v>141</v>
      </c>
      <c r="B121" s="186"/>
      <c r="C121" s="186"/>
      <c r="D121" s="186"/>
      <c r="E121" s="186"/>
      <c r="F121" s="186"/>
      <c r="G121" s="51">
        <v>113</v>
      </c>
      <c r="H121" s="52">
        <v>0</v>
      </c>
      <c r="I121" s="52">
        <v>0</v>
      </c>
    </row>
    <row r="122" spans="1:9" ht="12.75" customHeight="1">
      <c r="A122" s="186" t="s">
        <v>142</v>
      </c>
      <c r="B122" s="186"/>
      <c r="C122" s="186"/>
      <c r="D122" s="186"/>
      <c r="E122" s="186"/>
      <c r="F122" s="186"/>
      <c r="G122" s="51">
        <v>114</v>
      </c>
      <c r="H122" s="52">
        <v>2281768</v>
      </c>
      <c r="I122" s="52">
        <v>0</v>
      </c>
    </row>
    <row r="123" spans="1:9" ht="12.75" customHeight="1">
      <c r="A123" s="186" t="s">
        <v>143</v>
      </c>
      <c r="B123" s="186"/>
      <c r="C123" s="186"/>
      <c r="D123" s="186"/>
      <c r="E123" s="186"/>
      <c r="F123" s="186"/>
      <c r="G123" s="51">
        <v>115</v>
      </c>
      <c r="H123" s="52">
        <v>24474508</v>
      </c>
      <c r="I123" s="52">
        <v>15780161</v>
      </c>
    </row>
    <row r="124" spans="1:9" ht="12.75" customHeight="1">
      <c r="A124" s="186" t="s">
        <v>144</v>
      </c>
      <c r="B124" s="186"/>
      <c r="C124" s="186"/>
      <c r="D124" s="186"/>
      <c r="E124" s="186"/>
      <c r="F124" s="186"/>
      <c r="G124" s="51">
        <v>116</v>
      </c>
      <c r="H124" s="52">
        <v>5937617</v>
      </c>
      <c r="I124" s="52">
        <v>9015249</v>
      </c>
    </row>
    <row r="125" spans="1:9" ht="12.75" customHeight="1">
      <c r="A125" s="186" t="s">
        <v>145</v>
      </c>
      <c r="B125" s="186"/>
      <c r="C125" s="186"/>
      <c r="D125" s="186"/>
      <c r="E125" s="186"/>
      <c r="F125" s="186"/>
      <c r="G125" s="51">
        <v>117</v>
      </c>
      <c r="H125" s="52">
        <v>21671360</v>
      </c>
      <c r="I125" s="52">
        <v>17671957</v>
      </c>
    </row>
    <row r="126" spans="1:9">
      <c r="A126" s="186" t="s">
        <v>325</v>
      </c>
      <c r="B126" s="186"/>
      <c r="C126" s="186"/>
      <c r="D126" s="186"/>
      <c r="E126" s="186"/>
      <c r="F126" s="186"/>
      <c r="G126" s="51">
        <v>118</v>
      </c>
      <c r="H126" s="52">
        <v>0</v>
      </c>
      <c r="I126" s="52">
        <v>0</v>
      </c>
    </row>
    <row r="127" spans="1:9">
      <c r="A127" s="186" t="s">
        <v>148</v>
      </c>
      <c r="B127" s="186"/>
      <c r="C127" s="186"/>
      <c r="D127" s="186"/>
      <c r="E127" s="186"/>
      <c r="F127" s="186"/>
      <c r="G127" s="51">
        <v>119</v>
      </c>
      <c r="H127" s="52">
        <v>1774895</v>
      </c>
      <c r="I127" s="52">
        <v>2143176</v>
      </c>
    </row>
    <row r="128" spans="1:9">
      <c r="A128" s="186" t="s">
        <v>149</v>
      </c>
      <c r="B128" s="186"/>
      <c r="C128" s="186"/>
      <c r="D128" s="186"/>
      <c r="E128" s="186"/>
      <c r="F128" s="186"/>
      <c r="G128" s="51">
        <v>120</v>
      </c>
      <c r="H128" s="52">
        <v>2111310</v>
      </c>
      <c r="I128" s="52">
        <v>2606541</v>
      </c>
    </row>
    <row r="129" spans="1:9">
      <c r="A129" s="186" t="s">
        <v>150</v>
      </c>
      <c r="B129" s="186"/>
      <c r="C129" s="186"/>
      <c r="D129" s="186"/>
      <c r="E129" s="186"/>
      <c r="F129" s="186"/>
      <c r="G129" s="51">
        <v>121</v>
      </c>
      <c r="H129" s="52">
        <v>22349</v>
      </c>
      <c r="I129" s="52">
        <v>22349</v>
      </c>
    </row>
    <row r="130" spans="1:9" ht="27.75" customHeight="1">
      <c r="A130" s="186" t="s">
        <v>151</v>
      </c>
      <c r="B130" s="186"/>
      <c r="C130" s="186"/>
      <c r="D130" s="186"/>
      <c r="E130" s="186"/>
      <c r="F130" s="186"/>
      <c r="G130" s="51">
        <v>122</v>
      </c>
      <c r="H130" s="52">
        <v>0</v>
      </c>
      <c r="I130" s="52">
        <v>0</v>
      </c>
    </row>
    <row r="131" spans="1:9">
      <c r="A131" s="186" t="s">
        <v>152</v>
      </c>
      <c r="B131" s="186"/>
      <c r="C131" s="186"/>
      <c r="D131" s="186"/>
      <c r="E131" s="186"/>
      <c r="F131" s="186"/>
      <c r="G131" s="51">
        <v>123</v>
      </c>
      <c r="H131" s="52">
        <v>2262209</v>
      </c>
      <c r="I131" s="52">
        <v>2707061</v>
      </c>
    </row>
    <row r="132" spans="1:9" ht="22.2" customHeight="1">
      <c r="A132" s="187" t="s">
        <v>153</v>
      </c>
      <c r="B132" s="187"/>
      <c r="C132" s="187"/>
      <c r="D132" s="187"/>
      <c r="E132" s="187"/>
      <c r="F132" s="187"/>
      <c r="G132" s="51">
        <v>124</v>
      </c>
      <c r="H132" s="52">
        <v>786702</v>
      </c>
      <c r="I132" s="52">
        <v>1618287</v>
      </c>
    </row>
    <row r="133" spans="1:9">
      <c r="A133" s="188" t="s">
        <v>392</v>
      </c>
      <c r="B133" s="188"/>
      <c r="C133" s="188"/>
      <c r="D133" s="188"/>
      <c r="E133" s="188"/>
      <c r="F133" s="188"/>
      <c r="G133" s="53">
        <v>125</v>
      </c>
      <c r="H133" s="104">
        <f>H75+H98+H105+H117+H132</f>
        <v>180876749</v>
      </c>
      <c r="I133" s="104">
        <f>I75+I98+I105+I117+I132</f>
        <v>187051708</v>
      </c>
    </row>
    <row r="134" spans="1:9">
      <c r="A134" s="187" t="s">
        <v>154</v>
      </c>
      <c r="B134" s="187"/>
      <c r="C134" s="187"/>
      <c r="D134" s="187"/>
      <c r="E134" s="187"/>
      <c r="F134" s="187"/>
      <c r="G134" s="51">
        <v>126</v>
      </c>
      <c r="H134" s="52">
        <v>9222292</v>
      </c>
      <c r="I134" s="52">
        <v>5045961</v>
      </c>
    </row>
  </sheetData>
  <mergeCells count="134">
    <mergeCell ref="A7:I7"/>
    <mergeCell ref="A8:F8"/>
    <mergeCell ref="A9:F9"/>
    <mergeCell ref="A10:F10"/>
    <mergeCell ref="A11:F11"/>
    <mergeCell ref="A12:F12"/>
    <mergeCell ref="A1:I1"/>
    <mergeCell ref="A2:I2"/>
    <mergeCell ref="A3:I3"/>
    <mergeCell ref="A4:I4"/>
    <mergeCell ref="A5:F5"/>
    <mergeCell ref="A6:F6"/>
    <mergeCell ref="A19:F19"/>
    <mergeCell ref="A20:F20"/>
    <mergeCell ref="A21:F21"/>
    <mergeCell ref="A22:F22"/>
    <mergeCell ref="A23:F23"/>
    <mergeCell ref="A24:F24"/>
    <mergeCell ref="A13:F13"/>
    <mergeCell ref="A14:F14"/>
    <mergeCell ref="A15:F15"/>
    <mergeCell ref="A16:F16"/>
    <mergeCell ref="A17:F17"/>
    <mergeCell ref="A18:F18"/>
    <mergeCell ref="A31:F31"/>
    <mergeCell ref="A32:F32"/>
    <mergeCell ref="A33:F33"/>
    <mergeCell ref="A34:F34"/>
    <mergeCell ref="A35:F35"/>
    <mergeCell ref="A36:F36"/>
    <mergeCell ref="A25:F25"/>
    <mergeCell ref="A26:F26"/>
    <mergeCell ref="A27:F27"/>
    <mergeCell ref="A28:F28"/>
    <mergeCell ref="A29:F29"/>
    <mergeCell ref="A30:F30"/>
    <mergeCell ref="A43:F43"/>
    <mergeCell ref="A44:F44"/>
    <mergeCell ref="A45:F45"/>
    <mergeCell ref="A46:F46"/>
    <mergeCell ref="A47:F47"/>
    <mergeCell ref="A48:F48"/>
    <mergeCell ref="A37:F37"/>
    <mergeCell ref="A38:F38"/>
    <mergeCell ref="A39:F39"/>
    <mergeCell ref="A40:F40"/>
    <mergeCell ref="A41:F41"/>
    <mergeCell ref="A42:F42"/>
    <mergeCell ref="A55:F55"/>
    <mergeCell ref="A56:F56"/>
    <mergeCell ref="A57:F57"/>
    <mergeCell ref="A58:F58"/>
    <mergeCell ref="A59:F59"/>
    <mergeCell ref="A60:F60"/>
    <mergeCell ref="A49:F49"/>
    <mergeCell ref="A50:F50"/>
    <mergeCell ref="A51:F51"/>
    <mergeCell ref="A52:F52"/>
    <mergeCell ref="A53:F53"/>
    <mergeCell ref="A54:F54"/>
    <mergeCell ref="A67:F67"/>
    <mergeCell ref="A68:F68"/>
    <mergeCell ref="A69:F69"/>
    <mergeCell ref="A70:F70"/>
    <mergeCell ref="A71:F71"/>
    <mergeCell ref="A72:F72"/>
    <mergeCell ref="A61:F61"/>
    <mergeCell ref="A62:F62"/>
    <mergeCell ref="A63:F63"/>
    <mergeCell ref="A64:F64"/>
    <mergeCell ref="A65:F65"/>
    <mergeCell ref="A66:F66"/>
    <mergeCell ref="A79:F79"/>
    <mergeCell ref="A80:F80"/>
    <mergeCell ref="A81:F81"/>
    <mergeCell ref="A82:F82"/>
    <mergeCell ref="A83:F83"/>
    <mergeCell ref="A84:F84"/>
    <mergeCell ref="A73:F73"/>
    <mergeCell ref="A74:I74"/>
    <mergeCell ref="A75:F75"/>
    <mergeCell ref="A76:F76"/>
    <mergeCell ref="A77:F77"/>
    <mergeCell ref="A78:F78"/>
    <mergeCell ref="A93:F93"/>
    <mergeCell ref="A94:F94"/>
    <mergeCell ref="A95:F95"/>
    <mergeCell ref="A96:F96"/>
    <mergeCell ref="A97:F97"/>
    <mergeCell ref="A98:F98"/>
    <mergeCell ref="A85:F85"/>
    <mergeCell ref="A86:F86"/>
    <mergeCell ref="A87:F87"/>
    <mergeCell ref="A88:F88"/>
    <mergeCell ref="A91:F91"/>
    <mergeCell ref="A92:F92"/>
    <mergeCell ref="A89:F89"/>
    <mergeCell ref="A90:F90"/>
    <mergeCell ref="A105:F105"/>
    <mergeCell ref="A106:F106"/>
    <mergeCell ref="A107:F107"/>
    <mergeCell ref="A108:F108"/>
    <mergeCell ref="A109:F109"/>
    <mergeCell ref="A110:F110"/>
    <mergeCell ref="A99:F99"/>
    <mergeCell ref="A100:F100"/>
    <mergeCell ref="A101:F101"/>
    <mergeCell ref="A102:F102"/>
    <mergeCell ref="A103:F103"/>
    <mergeCell ref="A104:F104"/>
    <mergeCell ref="A117:F117"/>
    <mergeCell ref="A118:F118"/>
    <mergeCell ref="A119:F119"/>
    <mergeCell ref="A120:F120"/>
    <mergeCell ref="A121:F121"/>
    <mergeCell ref="A122:F122"/>
    <mergeCell ref="A111:F111"/>
    <mergeCell ref="A112:F112"/>
    <mergeCell ref="A113:F113"/>
    <mergeCell ref="A114:F114"/>
    <mergeCell ref="A115:F115"/>
    <mergeCell ref="A116:F116"/>
    <mergeCell ref="A129:F129"/>
    <mergeCell ref="A130:F130"/>
    <mergeCell ref="A131:F131"/>
    <mergeCell ref="A132:F132"/>
    <mergeCell ref="A133:F133"/>
    <mergeCell ref="A134:F134"/>
    <mergeCell ref="A123:F123"/>
    <mergeCell ref="A124:F124"/>
    <mergeCell ref="A125:F125"/>
    <mergeCell ref="A126:F126"/>
    <mergeCell ref="A127:F127"/>
    <mergeCell ref="A128:F128"/>
  </mergeCells>
  <dataValidations count="7">
    <dataValidation type="whole" operator="greaterThanOrEqual" allowBlank="1" showInputMessage="1" showErrorMessage="1" errorTitle="Pogrešan upis" error="Dopušten je upis samo pozitivnih cjelobrojnih vrijednosti ili nule" sqref="I95:I97 H92:I93 I86:I90 H8:I73 H76:I76 I77 I79:I84 H95:H96 H98:I134" xr:uid="{00000000-0002-0000-0100-000000000000}">
      <formula1>0</formula1>
    </dataValidation>
    <dataValidation type="whole" operator="notEqual" allowBlank="1" showInputMessage="1" showErrorMessage="1" errorTitle="Pogrešan upis" error="Dopušten je upis samo cjelobrojnih vrijednosti ili nule" sqref="I91 H94:I94 H75:I75 H77:H91 I78 I85 H97" xr:uid="{992BE74C-965E-4F8D-9AB0-482CFCD054D8}">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2000000}">
      <formula1>999999999999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4000000}">
      <formula1>9999999999</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5000000}">
      <formula1>9999999999</formula1>
    </dataValidation>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6000000}">
      <formula1>0</formula1>
    </dataValidation>
  </dataValidations>
  <pageMargins left="0.7" right="0.7" top="0.75" bottom="0.75" header="0.3" footer="0.3"/>
  <pageSetup paperSize="9" scale="74" orientation="portrait" r:id="rId1"/>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85" zoomScaleSheetLayoutView="100" workbookViewId="0">
      <selection sqref="A1:I1"/>
    </sheetView>
  </sheetViews>
  <sheetFormatPr defaultRowHeight="13.2"/>
  <cols>
    <col min="1" max="5" width="9.109375" style="58"/>
    <col min="6" max="6" width="18.6640625" style="58" customWidth="1"/>
    <col min="7" max="7" width="9.109375" style="58"/>
    <col min="8" max="11" width="16" style="65" customWidth="1"/>
    <col min="12" max="263" width="9.109375" style="58"/>
    <col min="264" max="264" width="9.88671875" style="58" bestFit="1" customWidth="1"/>
    <col min="265" max="265" width="11.6640625" style="58" bestFit="1" customWidth="1"/>
    <col min="266" max="519" width="9.109375" style="58"/>
    <col min="520" max="520" width="9.88671875" style="58" bestFit="1" customWidth="1"/>
    <col min="521" max="521" width="11.6640625" style="58" bestFit="1" customWidth="1"/>
    <col min="522" max="775" width="9.109375" style="58"/>
    <col min="776" max="776" width="9.88671875" style="58" bestFit="1" customWidth="1"/>
    <col min="777" max="777" width="11.6640625" style="58" bestFit="1" customWidth="1"/>
    <col min="778" max="1031" width="9.109375" style="58"/>
    <col min="1032" max="1032" width="9.88671875" style="58" bestFit="1" customWidth="1"/>
    <col min="1033" max="1033" width="11.6640625" style="58" bestFit="1" customWidth="1"/>
    <col min="1034" max="1287" width="9.109375" style="58"/>
    <col min="1288" max="1288" width="9.88671875" style="58" bestFit="1" customWidth="1"/>
    <col min="1289" max="1289" width="11.6640625" style="58" bestFit="1" customWidth="1"/>
    <col min="1290" max="1543" width="9.109375" style="58"/>
    <col min="1544" max="1544" width="9.88671875" style="58" bestFit="1" customWidth="1"/>
    <col min="1545" max="1545" width="11.6640625" style="58" bestFit="1" customWidth="1"/>
    <col min="1546" max="1799" width="9.109375" style="58"/>
    <col min="1800" max="1800" width="9.88671875" style="58" bestFit="1" customWidth="1"/>
    <col min="1801" max="1801" width="11.6640625" style="58" bestFit="1" customWidth="1"/>
    <col min="1802" max="2055" width="9.109375" style="58"/>
    <col min="2056" max="2056" width="9.88671875" style="58" bestFit="1" customWidth="1"/>
    <col min="2057" max="2057" width="11.6640625" style="58" bestFit="1" customWidth="1"/>
    <col min="2058" max="2311" width="9.109375" style="58"/>
    <col min="2312" max="2312" width="9.88671875" style="58" bestFit="1" customWidth="1"/>
    <col min="2313" max="2313" width="11.6640625" style="58" bestFit="1" customWidth="1"/>
    <col min="2314" max="2567" width="9.109375" style="58"/>
    <col min="2568" max="2568" width="9.88671875" style="58" bestFit="1" customWidth="1"/>
    <col min="2569" max="2569" width="11.6640625" style="58" bestFit="1" customWidth="1"/>
    <col min="2570" max="2823" width="9.109375" style="58"/>
    <col min="2824" max="2824" width="9.88671875" style="58" bestFit="1" customWidth="1"/>
    <col min="2825" max="2825" width="11.6640625" style="58" bestFit="1" customWidth="1"/>
    <col min="2826" max="3079" width="9.109375" style="58"/>
    <col min="3080" max="3080" width="9.88671875" style="58" bestFit="1" customWidth="1"/>
    <col min="3081" max="3081" width="11.6640625" style="58" bestFit="1" customWidth="1"/>
    <col min="3082" max="3335" width="9.109375" style="58"/>
    <col min="3336" max="3336" width="9.88671875" style="58" bestFit="1" customWidth="1"/>
    <col min="3337" max="3337" width="11.6640625" style="58" bestFit="1" customWidth="1"/>
    <col min="3338" max="3591" width="9.109375" style="58"/>
    <col min="3592" max="3592" width="9.88671875" style="58" bestFit="1" customWidth="1"/>
    <col min="3593" max="3593" width="11.6640625" style="58" bestFit="1" customWidth="1"/>
    <col min="3594" max="3847" width="9.109375" style="58"/>
    <col min="3848" max="3848" width="9.88671875" style="58" bestFit="1" customWidth="1"/>
    <col min="3849" max="3849" width="11.6640625" style="58" bestFit="1" customWidth="1"/>
    <col min="3850" max="4103" width="9.109375" style="58"/>
    <col min="4104" max="4104" width="9.88671875" style="58" bestFit="1" customWidth="1"/>
    <col min="4105" max="4105" width="11.6640625" style="58" bestFit="1" customWidth="1"/>
    <col min="4106" max="4359" width="9.109375" style="58"/>
    <col min="4360" max="4360" width="9.88671875" style="58" bestFit="1" customWidth="1"/>
    <col min="4361" max="4361" width="11.6640625" style="58" bestFit="1" customWidth="1"/>
    <col min="4362" max="4615" width="9.109375" style="58"/>
    <col min="4616" max="4616" width="9.88671875" style="58" bestFit="1" customWidth="1"/>
    <col min="4617" max="4617" width="11.6640625" style="58" bestFit="1" customWidth="1"/>
    <col min="4618" max="4871" width="9.109375" style="58"/>
    <col min="4872" max="4872" width="9.88671875" style="58" bestFit="1" customWidth="1"/>
    <col min="4873" max="4873" width="11.6640625" style="58" bestFit="1" customWidth="1"/>
    <col min="4874" max="5127" width="9.109375" style="58"/>
    <col min="5128" max="5128" width="9.88671875" style="58" bestFit="1" customWidth="1"/>
    <col min="5129" max="5129" width="11.6640625" style="58" bestFit="1" customWidth="1"/>
    <col min="5130" max="5383" width="9.109375" style="58"/>
    <col min="5384" max="5384" width="9.88671875" style="58" bestFit="1" customWidth="1"/>
    <col min="5385" max="5385" width="11.6640625" style="58" bestFit="1" customWidth="1"/>
    <col min="5386" max="5639" width="9.109375" style="58"/>
    <col min="5640" max="5640" width="9.88671875" style="58" bestFit="1" customWidth="1"/>
    <col min="5641" max="5641" width="11.6640625" style="58" bestFit="1" customWidth="1"/>
    <col min="5642" max="5895" width="9.109375" style="58"/>
    <col min="5896" max="5896" width="9.88671875" style="58" bestFit="1" customWidth="1"/>
    <col min="5897" max="5897" width="11.6640625" style="58" bestFit="1" customWidth="1"/>
    <col min="5898" max="6151" width="9.109375" style="58"/>
    <col min="6152" max="6152" width="9.88671875" style="58" bestFit="1" customWidth="1"/>
    <col min="6153" max="6153" width="11.6640625" style="58" bestFit="1" customWidth="1"/>
    <col min="6154" max="6407" width="9.109375" style="58"/>
    <col min="6408" max="6408" width="9.88671875" style="58" bestFit="1" customWidth="1"/>
    <col min="6409" max="6409" width="11.6640625" style="58" bestFit="1" customWidth="1"/>
    <col min="6410" max="6663" width="9.109375" style="58"/>
    <col min="6664" max="6664" width="9.88671875" style="58" bestFit="1" customWidth="1"/>
    <col min="6665" max="6665" width="11.6640625" style="58" bestFit="1" customWidth="1"/>
    <col min="6666" max="6919" width="9.109375" style="58"/>
    <col min="6920" max="6920" width="9.88671875" style="58" bestFit="1" customWidth="1"/>
    <col min="6921" max="6921" width="11.6640625" style="58" bestFit="1" customWidth="1"/>
    <col min="6922" max="7175" width="9.109375" style="58"/>
    <col min="7176" max="7176" width="9.88671875" style="58" bestFit="1" customWidth="1"/>
    <col min="7177" max="7177" width="11.6640625" style="58" bestFit="1" customWidth="1"/>
    <col min="7178" max="7431" width="9.109375" style="58"/>
    <col min="7432" max="7432" width="9.88671875" style="58" bestFit="1" customWidth="1"/>
    <col min="7433" max="7433" width="11.6640625" style="58" bestFit="1" customWidth="1"/>
    <col min="7434" max="7687" width="9.109375" style="58"/>
    <col min="7688" max="7688" width="9.88671875" style="58" bestFit="1" customWidth="1"/>
    <col min="7689" max="7689" width="11.6640625" style="58" bestFit="1" customWidth="1"/>
    <col min="7690" max="7943" width="9.109375" style="58"/>
    <col min="7944" max="7944" width="9.88671875" style="58" bestFit="1" customWidth="1"/>
    <col min="7945" max="7945" width="11.6640625" style="58" bestFit="1" customWidth="1"/>
    <col min="7946" max="8199" width="9.109375" style="58"/>
    <col min="8200" max="8200" width="9.88671875" style="58" bestFit="1" customWidth="1"/>
    <col min="8201" max="8201" width="11.6640625" style="58" bestFit="1" customWidth="1"/>
    <col min="8202" max="8455" width="9.109375" style="58"/>
    <col min="8456" max="8456" width="9.88671875" style="58" bestFit="1" customWidth="1"/>
    <col min="8457" max="8457" width="11.6640625" style="58" bestFit="1" customWidth="1"/>
    <col min="8458" max="8711" width="9.109375" style="58"/>
    <col min="8712" max="8712" width="9.88671875" style="58" bestFit="1" customWidth="1"/>
    <col min="8713" max="8713" width="11.6640625" style="58" bestFit="1" customWidth="1"/>
    <col min="8714" max="8967" width="9.109375" style="58"/>
    <col min="8968" max="8968" width="9.88671875" style="58" bestFit="1" customWidth="1"/>
    <col min="8969" max="8969" width="11.6640625" style="58" bestFit="1" customWidth="1"/>
    <col min="8970" max="9223" width="9.109375" style="58"/>
    <col min="9224" max="9224" width="9.88671875" style="58" bestFit="1" customWidth="1"/>
    <col min="9225" max="9225" width="11.6640625" style="58" bestFit="1" customWidth="1"/>
    <col min="9226" max="9479" width="9.109375" style="58"/>
    <col min="9480" max="9480" width="9.88671875" style="58" bestFit="1" customWidth="1"/>
    <col min="9481" max="9481" width="11.6640625" style="58" bestFit="1" customWidth="1"/>
    <col min="9482" max="9735" width="9.109375" style="58"/>
    <col min="9736" max="9736" width="9.88671875" style="58" bestFit="1" customWidth="1"/>
    <col min="9737" max="9737" width="11.6640625" style="58" bestFit="1" customWidth="1"/>
    <col min="9738" max="9991" width="9.109375" style="58"/>
    <col min="9992" max="9992" width="9.88671875" style="58" bestFit="1" customWidth="1"/>
    <col min="9993" max="9993" width="11.6640625" style="58" bestFit="1" customWidth="1"/>
    <col min="9994" max="10247" width="9.109375" style="58"/>
    <col min="10248" max="10248" width="9.88671875" style="58" bestFit="1" customWidth="1"/>
    <col min="10249" max="10249" width="11.6640625" style="58" bestFit="1" customWidth="1"/>
    <col min="10250" max="10503" width="9.109375" style="58"/>
    <col min="10504" max="10504" width="9.88671875" style="58" bestFit="1" customWidth="1"/>
    <col min="10505" max="10505" width="11.6640625" style="58" bestFit="1" customWidth="1"/>
    <col min="10506" max="10759" width="9.109375" style="58"/>
    <col min="10760" max="10760" width="9.88671875" style="58" bestFit="1" customWidth="1"/>
    <col min="10761" max="10761" width="11.6640625" style="58" bestFit="1" customWidth="1"/>
    <col min="10762" max="11015" width="9.109375" style="58"/>
    <col min="11016" max="11016" width="9.88671875" style="58" bestFit="1" customWidth="1"/>
    <col min="11017" max="11017" width="11.6640625" style="58" bestFit="1" customWidth="1"/>
    <col min="11018" max="11271" width="9.109375" style="58"/>
    <col min="11272" max="11272" width="9.88671875" style="58" bestFit="1" customWidth="1"/>
    <col min="11273" max="11273" width="11.6640625" style="58" bestFit="1" customWidth="1"/>
    <col min="11274" max="11527" width="9.109375" style="58"/>
    <col min="11528" max="11528" width="9.88671875" style="58" bestFit="1" customWidth="1"/>
    <col min="11529" max="11529" width="11.6640625" style="58" bestFit="1" customWidth="1"/>
    <col min="11530" max="11783" width="9.109375" style="58"/>
    <col min="11784" max="11784" width="9.88671875" style="58" bestFit="1" customWidth="1"/>
    <col min="11785" max="11785" width="11.6640625" style="58" bestFit="1" customWidth="1"/>
    <col min="11786" max="12039" width="9.109375" style="58"/>
    <col min="12040" max="12040" width="9.88671875" style="58" bestFit="1" customWidth="1"/>
    <col min="12041" max="12041" width="11.6640625" style="58" bestFit="1" customWidth="1"/>
    <col min="12042" max="12295" width="9.109375" style="58"/>
    <col min="12296" max="12296" width="9.88671875" style="58" bestFit="1" customWidth="1"/>
    <col min="12297" max="12297" width="11.6640625" style="58" bestFit="1" customWidth="1"/>
    <col min="12298" max="12551" width="9.109375" style="58"/>
    <col min="12552" max="12552" width="9.88671875" style="58" bestFit="1" customWidth="1"/>
    <col min="12553" max="12553" width="11.6640625" style="58" bestFit="1" customWidth="1"/>
    <col min="12554" max="12807" width="9.109375" style="58"/>
    <col min="12808" max="12808" width="9.88671875" style="58" bestFit="1" customWidth="1"/>
    <col min="12809" max="12809" width="11.6640625" style="58" bestFit="1" customWidth="1"/>
    <col min="12810" max="13063" width="9.109375" style="58"/>
    <col min="13064" max="13064" width="9.88671875" style="58" bestFit="1" customWidth="1"/>
    <col min="13065" max="13065" width="11.6640625" style="58" bestFit="1" customWidth="1"/>
    <col min="13066" max="13319" width="9.109375" style="58"/>
    <col min="13320" max="13320" width="9.88671875" style="58" bestFit="1" customWidth="1"/>
    <col min="13321" max="13321" width="11.6640625" style="58" bestFit="1" customWidth="1"/>
    <col min="13322" max="13575" width="9.109375" style="58"/>
    <col min="13576" max="13576" width="9.88671875" style="58" bestFit="1" customWidth="1"/>
    <col min="13577" max="13577" width="11.6640625" style="58" bestFit="1" customWidth="1"/>
    <col min="13578" max="13831" width="9.109375" style="58"/>
    <col min="13832" max="13832" width="9.88671875" style="58" bestFit="1" customWidth="1"/>
    <col min="13833" max="13833" width="11.6640625" style="58" bestFit="1" customWidth="1"/>
    <col min="13834" max="14087" width="9.109375" style="58"/>
    <col min="14088" max="14088" width="9.88671875" style="58" bestFit="1" customWidth="1"/>
    <col min="14089" max="14089" width="11.6640625" style="58" bestFit="1" customWidth="1"/>
    <col min="14090" max="14343" width="9.109375" style="58"/>
    <col min="14344" max="14344" width="9.88671875" style="58" bestFit="1" customWidth="1"/>
    <col min="14345" max="14345" width="11.6640625" style="58" bestFit="1" customWidth="1"/>
    <col min="14346" max="14599" width="9.109375" style="58"/>
    <col min="14600" max="14600" width="9.88671875" style="58" bestFit="1" customWidth="1"/>
    <col min="14601" max="14601" width="11.6640625" style="58" bestFit="1" customWidth="1"/>
    <col min="14602" max="14855" width="9.109375" style="58"/>
    <col min="14856" max="14856" width="9.88671875" style="58" bestFit="1" customWidth="1"/>
    <col min="14857" max="14857" width="11.6640625" style="58" bestFit="1" customWidth="1"/>
    <col min="14858" max="15111" width="9.109375" style="58"/>
    <col min="15112" max="15112" width="9.88671875" style="58" bestFit="1" customWidth="1"/>
    <col min="15113" max="15113" width="11.6640625" style="58" bestFit="1" customWidth="1"/>
    <col min="15114" max="15367" width="9.109375" style="58"/>
    <col min="15368" max="15368" width="9.88671875" style="58" bestFit="1" customWidth="1"/>
    <col min="15369" max="15369" width="11.6640625" style="58" bestFit="1" customWidth="1"/>
    <col min="15370" max="15623" width="9.109375" style="58"/>
    <col min="15624" max="15624" width="9.88671875" style="58" bestFit="1" customWidth="1"/>
    <col min="15625" max="15625" width="11.6640625" style="58" bestFit="1" customWidth="1"/>
    <col min="15626" max="15879" width="9.109375" style="58"/>
    <col min="15880" max="15880" width="9.88671875" style="58" bestFit="1" customWidth="1"/>
    <col min="15881" max="15881" width="11.6640625" style="58" bestFit="1" customWidth="1"/>
    <col min="15882" max="16135" width="9.109375" style="58"/>
    <col min="16136" max="16136" width="9.88671875" style="58" bestFit="1" customWidth="1"/>
    <col min="16137" max="16137" width="11.6640625" style="58" bestFit="1" customWidth="1"/>
    <col min="16138" max="16384" width="9.109375" style="58"/>
  </cols>
  <sheetData>
    <row r="1" spans="1:11" ht="14.4">
      <c r="A1" s="230" t="s">
        <v>158</v>
      </c>
      <c r="B1" s="231"/>
      <c r="C1" s="231"/>
      <c r="D1" s="231"/>
      <c r="E1" s="231"/>
      <c r="F1" s="231"/>
      <c r="G1" s="231"/>
      <c r="H1" s="231"/>
      <c r="I1" s="231"/>
      <c r="J1" s="57"/>
      <c r="K1" s="57"/>
    </row>
    <row r="2" spans="1:11" ht="14.4">
      <c r="A2" s="232" t="s">
        <v>435</v>
      </c>
      <c r="B2" s="199"/>
      <c r="C2" s="199"/>
      <c r="D2" s="199"/>
      <c r="E2" s="199"/>
      <c r="F2" s="199"/>
      <c r="G2" s="199"/>
      <c r="H2" s="199"/>
      <c r="I2" s="199"/>
      <c r="J2" s="57"/>
      <c r="K2" s="57"/>
    </row>
    <row r="3" spans="1:11" ht="15" customHeight="1">
      <c r="A3" s="233" t="s">
        <v>429</v>
      </c>
      <c r="B3" s="233"/>
      <c r="C3" s="233"/>
      <c r="D3" s="233"/>
      <c r="E3" s="233"/>
      <c r="F3" s="233"/>
      <c r="G3" s="233"/>
      <c r="H3" s="233"/>
      <c r="I3" s="233"/>
      <c r="J3" s="233"/>
      <c r="K3" s="233"/>
    </row>
    <row r="4" spans="1:11" ht="14.4">
      <c r="A4" s="234" t="s">
        <v>327</v>
      </c>
      <c r="B4" s="235"/>
      <c r="C4" s="235"/>
      <c r="D4" s="235"/>
      <c r="E4" s="235"/>
      <c r="F4" s="235"/>
      <c r="G4" s="235"/>
      <c r="H4" s="235"/>
      <c r="I4" s="235"/>
      <c r="J4" s="236"/>
      <c r="K4" s="236"/>
    </row>
    <row r="5" spans="1:11" ht="22.2" customHeight="1">
      <c r="A5" s="237" t="s">
        <v>56</v>
      </c>
      <c r="B5" s="205"/>
      <c r="C5" s="205"/>
      <c r="D5" s="205"/>
      <c r="E5" s="205"/>
      <c r="F5" s="205"/>
      <c r="G5" s="237" t="s">
        <v>57</v>
      </c>
      <c r="H5" s="238" t="s">
        <v>326</v>
      </c>
      <c r="I5" s="239"/>
      <c r="J5" s="238" t="s">
        <v>155</v>
      </c>
      <c r="K5" s="239"/>
    </row>
    <row r="6" spans="1:11">
      <c r="A6" s="205"/>
      <c r="B6" s="205"/>
      <c r="C6" s="205"/>
      <c r="D6" s="205"/>
      <c r="E6" s="205"/>
      <c r="F6" s="205"/>
      <c r="G6" s="205"/>
      <c r="H6" s="59" t="s">
        <v>157</v>
      </c>
      <c r="I6" s="59" t="s">
        <v>156</v>
      </c>
      <c r="J6" s="59" t="s">
        <v>157</v>
      </c>
      <c r="K6" s="59" t="s">
        <v>156</v>
      </c>
    </row>
    <row r="7" spans="1:11" ht="14.4">
      <c r="A7" s="229">
        <v>1</v>
      </c>
      <c r="B7" s="207"/>
      <c r="C7" s="207"/>
      <c r="D7" s="207"/>
      <c r="E7" s="207"/>
      <c r="F7" s="207"/>
      <c r="G7" s="60">
        <v>2</v>
      </c>
      <c r="H7" s="59">
        <v>3</v>
      </c>
      <c r="I7" s="59">
        <v>4</v>
      </c>
      <c r="J7" s="59">
        <v>5</v>
      </c>
      <c r="K7" s="59">
        <v>6</v>
      </c>
    </row>
    <row r="8" spans="1:11">
      <c r="A8" s="221" t="s">
        <v>393</v>
      </c>
      <c r="B8" s="221"/>
      <c r="C8" s="221"/>
      <c r="D8" s="221"/>
      <c r="E8" s="221"/>
      <c r="F8" s="221"/>
      <c r="G8" s="61">
        <v>1</v>
      </c>
      <c r="H8" s="103">
        <f>SUM(H9:H13)</f>
        <v>152449223</v>
      </c>
      <c r="I8" s="103">
        <f>SUM(I9:I13)</f>
        <v>40924206</v>
      </c>
      <c r="J8" s="103">
        <f>SUM(J9:J13)</f>
        <v>160416439</v>
      </c>
      <c r="K8" s="103">
        <f>SUM(K9:K13)</f>
        <v>45214728</v>
      </c>
    </row>
    <row r="9" spans="1:11">
      <c r="A9" s="186" t="s">
        <v>159</v>
      </c>
      <c r="B9" s="186"/>
      <c r="C9" s="186"/>
      <c r="D9" s="186"/>
      <c r="E9" s="186"/>
      <c r="F9" s="186"/>
      <c r="G9" s="51">
        <v>2</v>
      </c>
      <c r="H9" s="102">
        <v>0</v>
      </c>
      <c r="I9" s="102">
        <v>0</v>
      </c>
      <c r="J9" s="102">
        <v>0</v>
      </c>
      <c r="K9" s="102">
        <v>0</v>
      </c>
    </row>
    <row r="10" spans="1:11">
      <c r="A10" s="186" t="s">
        <v>160</v>
      </c>
      <c r="B10" s="186"/>
      <c r="C10" s="186"/>
      <c r="D10" s="186"/>
      <c r="E10" s="186"/>
      <c r="F10" s="186"/>
      <c r="G10" s="51">
        <v>3</v>
      </c>
      <c r="H10" s="102">
        <v>147966510</v>
      </c>
      <c r="I10" s="102">
        <v>40390967</v>
      </c>
      <c r="J10" s="102">
        <v>157723046</v>
      </c>
      <c r="K10" s="102">
        <v>44085569</v>
      </c>
    </row>
    <row r="11" spans="1:11">
      <c r="A11" s="186" t="s">
        <v>161</v>
      </c>
      <c r="B11" s="186"/>
      <c r="C11" s="186"/>
      <c r="D11" s="186"/>
      <c r="E11" s="186"/>
      <c r="F11" s="186"/>
      <c r="G11" s="51">
        <v>4</v>
      </c>
      <c r="H11" s="102">
        <v>399630</v>
      </c>
      <c r="I11" s="102">
        <v>275501</v>
      </c>
      <c r="J11" s="102">
        <v>541150</v>
      </c>
      <c r="K11" s="102">
        <v>392207</v>
      </c>
    </row>
    <row r="12" spans="1:11">
      <c r="A12" s="186" t="s">
        <v>162</v>
      </c>
      <c r="B12" s="186"/>
      <c r="C12" s="186"/>
      <c r="D12" s="186"/>
      <c r="E12" s="186"/>
      <c r="F12" s="186"/>
      <c r="G12" s="51">
        <v>5</v>
      </c>
      <c r="H12" s="102">
        <v>0</v>
      </c>
      <c r="I12" s="102">
        <v>0</v>
      </c>
      <c r="J12" s="102">
        <v>0</v>
      </c>
      <c r="K12" s="102">
        <v>0</v>
      </c>
    </row>
    <row r="13" spans="1:11">
      <c r="A13" s="186" t="s">
        <v>163</v>
      </c>
      <c r="B13" s="186"/>
      <c r="C13" s="186"/>
      <c r="D13" s="186"/>
      <c r="E13" s="186"/>
      <c r="F13" s="186"/>
      <c r="G13" s="51">
        <v>6</v>
      </c>
      <c r="H13" s="102">
        <v>4083083</v>
      </c>
      <c r="I13" s="102">
        <v>257738</v>
      </c>
      <c r="J13" s="102">
        <v>2152243</v>
      </c>
      <c r="K13" s="102">
        <v>736952</v>
      </c>
    </row>
    <row r="14" spans="1:11">
      <c r="A14" s="228" t="s">
        <v>394</v>
      </c>
      <c r="B14" s="228"/>
      <c r="C14" s="228"/>
      <c r="D14" s="228"/>
      <c r="E14" s="228"/>
      <c r="F14" s="228"/>
      <c r="G14" s="61">
        <v>7</v>
      </c>
      <c r="H14" s="103">
        <f>H15+H16+H20+H24+H25+H26+H29+H36</f>
        <v>149847735</v>
      </c>
      <c r="I14" s="103">
        <f>I15+I16+I20+I24+I25+I26+I29+I36</f>
        <v>39504857</v>
      </c>
      <c r="J14" s="103">
        <f>J15+J16+J20+J24+J25+J26+J29+J36</f>
        <v>153551784</v>
      </c>
      <c r="K14" s="103">
        <f>K15+K16+K20+K24+K25+K26+K29+K36</f>
        <v>43273637</v>
      </c>
    </row>
    <row r="15" spans="1:11" ht="22.95" customHeight="1">
      <c r="A15" s="186" t="s">
        <v>164</v>
      </c>
      <c r="B15" s="186"/>
      <c r="C15" s="186"/>
      <c r="D15" s="186"/>
      <c r="E15" s="186"/>
      <c r="F15" s="186"/>
      <c r="G15" s="51">
        <v>8</v>
      </c>
      <c r="H15" s="102">
        <v>-417583</v>
      </c>
      <c r="I15" s="102">
        <v>-646941</v>
      </c>
      <c r="J15" s="102">
        <v>-336375</v>
      </c>
      <c r="K15" s="102">
        <v>-121567</v>
      </c>
    </row>
    <row r="16" spans="1:11">
      <c r="A16" s="227" t="s">
        <v>395</v>
      </c>
      <c r="B16" s="227"/>
      <c r="C16" s="227"/>
      <c r="D16" s="227"/>
      <c r="E16" s="227"/>
      <c r="F16" s="227"/>
      <c r="G16" s="61">
        <v>9</v>
      </c>
      <c r="H16" s="103">
        <f>SUM(H17:H19)</f>
        <v>100694042</v>
      </c>
      <c r="I16" s="103">
        <f>SUM(I17:I19)</f>
        <v>26681955</v>
      </c>
      <c r="J16" s="103">
        <f>SUM(J17:J19)</f>
        <v>96936941</v>
      </c>
      <c r="K16" s="103">
        <f>SUM(K17:K19)</f>
        <v>26983207</v>
      </c>
    </row>
    <row r="17" spans="1:11">
      <c r="A17" s="226" t="s">
        <v>165</v>
      </c>
      <c r="B17" s="226"/>
      <c r="C17" s="226"/>
      <c r="D17" s="226"/>
      <c r="E17" s="226"/>
      <c r="F17" s="226"/>
      <c r="G17" s="51">
        <v>10</v>
      </c>
      <c r="H17" s="102">
        <v>64688388</v>
      </c>
      <c r="I17" s="102">
        <v>18029004</v>
      </c>
      <c r="J17" s="102">
        <v>71318834</v>
      </c>
      <c r="K17" s="102">
        <v>18997485</v>
      </c>
    </row>
    <row r="18" spans="1:11">
      <c r="A18" s="226" t="s">
        <v>166</v>
      </c>
      <c r="B18" s="226"/>
      <c r="C18" s="226"/>
      <c r="D18" s="226"/>
      <c r="E18" s="226"/>
      <c r="F18" s="226"/>
      <c r="G18" s="51">
        <v>11</v>
      </c>
      <c r="H18" s="102">
        <v>24228691</v>
      </c>
      <c r="I18" s="102">
        <v>6111386</v>
      </c>
      <c r="J18" s="102">
        <v>12167498</v>
      </c>
      <c r="K18" s="102">
        <v>3501020</v>
      </c>
    </row>
    <row r="19" spans="1:11">
      <c r="A19" s="226" t="s">
        <v>167</v>
      </c>
      <c r="B19" s="226"/>
      <c r="C19" s="226"/>
      <c r="D19" s="226"/>
      <c r="E19" s="226"/>
      <c r="F19" s="226"/>
      <c r="G19" s="51">
        <v>12</v>
      </c>
      <c r="H19" s="102">
        <v>11776963</v>
      </c>
      <c r="I19" s="102">
        <v>2541565</v>
      </c>
      <c r="J19" s="102">
        <v>13450609</v>
      </c>
      <c r="K19" s="102">
        <v>4484702</v>
      </c>
    </row>
    <row r="20" spans="1:11">
      <c r="A20" s="227" t="s">
        <v>396</v>
      </c>
      <c r="B20" s="227"/>
      <c r="C20" s="227"/>
      <c r="D20" s="227"/>
      <c r="E20" s="227"/>
      <c r="F20" s="227"/>
      <c r="G20" s="61">
        <v>13</v>
      </c>
      <c r="H20" s="103">
        <f>SUM(H21:H23)</f>
        <v>31073897</v>
      </c>
      <c r="I20" s="103">
        <f>SUM(I21:I23)</f>
        <v>7972700</v>
      </c>
      <c r="J20" s="103">
        <f>SUM(J21:J23)</f>
        <v>34493891</v>
      </c>
      <c r="K20" s="103">
        <f>SUM(K21:K23)</f>
        <v>9068912</v>
      </c>
    </row>
    <row r="21" spans="1:11">
      <c r="A21" s="226" t="s">
        <v>168</v>
      </c>
      <c r="B21" s="226"/>
      <c r="C21" s="226"/>
      <c r="D21" s="226"/>
      <c r="E21" s="226"/>
      <c r="F21" s="226"/>
      <c r="G21" s="51">
        <v>14</v>
      </c>
      <c r="H21" s="102">
        <v>19570446</v>
      </c>
      <c r="I21" s="102">
        <v>5073630</v>
      </c>
      <c r="J21" s="102">
        <v>21442168</v>
      </c>
      <c r="K21" s="102">
        <v>5694342</v>
      </c>
    </row>
    <row r="22" spans="1:11">
      <c r="A22" s="226" t="s">
        <v>169</v>
      </c>
      <c r="B22" s="226"/>
      <c r="C22" s="226"/>
      <c r="D22" s="226"/>
      <c r="E22" s="226"/>
      <c r="F22" s="226"/>
      <c r="G22" s="51">
        <v>15</v>
      </c>
      <c r="H22" s="102">
        <v>7205565</v>
      </c>
      <c r="I22" s="102">
        <v>1822478</v>
      </c>
      <c r="J22" s="102">
        <v>8190519</v>
      </c>
      <c r="K22" s="102">
        <v>2110373</v>
      </c>
    </row>
    <row r="23" spans="1:11">
      <c r="A23" s="226" t="s">
        <v>170</v>
      </c>
      <c r="B23" s="226"/>
      <c r="C23" s="226"/>
      <c r="D23" s="226"/>
      <c r="E23" s="226"/>
      <c r="F23" s="226"/>
      <c r="G23" s="51">
        <v>16</v>
      </c>
      <c r="H23" s="102">
        <v>4297886</v>
      </c>
      <c r="I23" s="102">
        <v>1076592</v>
      </c>
      <c r="J23" s="102">
        <v>4861204</v>
      </c>
      <c r="K23" s="102">
        <v>1264197</v>
      </c>
    </row>
    <row r="24" spans="1:11">
      <c r="A24" s="186" t="s">
        <v>171</v>
      </c>
      <c r="B24" s="186"/>
      <c r="C24" s="186"/>
      <c r="D24" s="186"/>
      <c r="E24" s="186"/>
      <c r="F24" s="186"/>
      <c r="G24" s="51">
        <v>17</v>
      </c>
      <c r="H24" s="102">
        <v>10811223</v>
      </c>
      <c r="I24" s="102">
        <v>3045355</v>
      </c>
      <c r="J24" s="102">
        <v>12269662</v>
      </c>
      <c r="K24" s="102">
        <v>3215895</v>
      </c>
    </row>
    <row r="25" spans="1:11">
      <c r="A25" s="186" t="s">
        <v>172</v>
      </c>
      <c r="B25" s="186"/>
      <c r="C25" s="186"/>
      <c r="D25" s="186"/>
      <c r="E25" s="186"/>
      <c r="F25" s="186"/>
      <c r="G25" s="51">
        <v>18</v>
      </c>
      <c r="H25" s="102">
        <v>6332048</v>
      </c>
      <c r="I25" s="102">
        <v>1947270</v>
      </c>
      <c r="J25" s="102">
        <v>7435930</v>
      </c>
      <c r="K25" s="102">
        <v>2013119</v>
      </c>
    </row>
    <row r="26" spans="1:11">
      <c r="A26" s="227" t="s">
        <v>397</v>
      </c>
      <c r="B26" s="227"/>
      <c r="C26" s="227"/>
      <c r="D26" s="227"/>
      <c r="E26" s="227"/>
      <c r="F26" s="227"/>
      <c r="G26" s="61">
        <v>19</v>
      </c>
      <c r="H26" s="103">
        <f>H27+H28</f>
        <v>0</v>
      </c>
      <c r="I26" s="103">
        <f>I27+I28</f>
        <v>0</v>
      </c>
      <c r="J26" s="103">
        <f>J27+J28</f>
        <v>0</v>
      </c>
      <c r="K26" s="103">
        <f>K27+K28</f>
        <v>0</v>
      </c>
    </row>
    <row r="27" spans="1:11">
      <c r="A27" s="226" t="s">
        <v>173</v>
      </c>
      <c r="B27" s="226"/>
      <c r="C27" s="226"/>
      <c r="D27" s="226"/>
      <c r="E27" s="226"/>
      <c r="F27" s="226"/>
      <c r="G27" s="51">
        <v>20</v>
      </c>
      <c r="H27" s="102">
        <v>0</v>
      </c>
      <c r="I27" s="102">
        <v>0</v>
      </c>
      <c r="J27" s="102">
        <v>0</v>
      </c>
      <c r="K27" s="102">
        <v>0</v>
      </c>
    </row>
    <row r="28" spans="1:11">
      <c r="A28" s="226" t="s">
        <v>174</v>
      </c>
      <c r="B28" s="226"/>
      <c r="C28" s="226"/>
      <c r="D28" s="226"/>
      <c r="E28" s="226"/>
      <c r="F28" s="226"/>
      <c r="G28" s="51">
        <v>21</v>
      </c>
      <c r="H28" s="102">
        <v>0</v>
      </c>
      <c r="I28" s="102">
        <v>0</v>
      </c>
      <c r="J28" s="102">
        <v>0</v>
      </c>
      <c r="K28" s="102">
        <v>0</v>
      </c>
    </row>
    <row r="29" spans="1:11">
      <c r="A29" s="227" t="s">
        <v>398</v>
      </c>
      <c r="B29" s="227"/>
      <c r="C29" s="227"/>
      <c r="D29" s="227"/>
      <c r="E29" s="227"/>
      <c r="F29" s="227"/>
      <c r="G29" s="61">
        <v>22</v>
      </c>
      <c r="H29" s="103">
        <f>SUM(H30:H35)</f>
        <v>174006</v>
      </c>
      <c r="I29" s="103">
        <f>SUM(I30:I35)</f>
        <v>174006</v>
      </c>
      <c r="J29" s="103">
        <f>SUM(J30:J35)</f>
        <v>1179361</v>
      </c>
      <c r="K29" s="103">
        <f>SUM(K30:K35)</f>
        <v>1179361</v>
      </c>
    </row>
    <row r="30" spans="1:11">
      <c r="A30" s="226" t="s">
        <v>175</v>
      </c>
      <c r="B30" s="226"/>
      <c r="C30" s="226"/>
      <c r="D30" s="226"/>
      <c r="E30" s="226"/>
      <c r="F30" s="226"/>
      <c r="G30" s="51">
        <v>23</v>
      </c>
      <c r="H30" s="102">
        <v>159251</v>
      </c>
      <c r="I30" s="102">
        <v>159251</v>
      </c>
      <c r="J30" s="102">
        <v>204457</v>
      </c>
      <c r="K30" s="102">
        <v>204457</v>
      </c>
    </row>
    <row r="31" spans="1:11">
      <c r="A31" s="226" t="s">
        <v>176</v>
      </c>
      <c r="B31" s="226"/>
      <c r="C31" s="226"/>
      <c r="D31" s="226"/>
      <c r="E31" s="226"/>
      <c r="F31" s="226"/>
      <c r="G31" s="51">
        <v>24</v>
      </c>
      <c r="H31" s="102">
        <v>0</v>
      </c>
      <c r="I31" s="102">
        <v>0</v>
      </c>
      <c r="J31" s="102">
        <v>0</v>
      </c>
      <c r="K31" s="102">
        <v>0</v>
      </c>
    </row>
    <row r="32" spans="1:11">
      <c r="A32" s="226" t="s">
        <v>177</v>
      </c>
      <c r="B32" s="226"/>
      <c r="C32" s="226"/>
      <c r="D32" s="226"/>
      <c r="E32" s="226"/>
      <c r="F32" s="226"/>
      <c r="G32" s="51">
        <v>25</v>
      </c>
      <c r="H32" s="102">
        <v>7314</v>
      </c>
      <c r="I32" s="102">
        <v>7314</v>
      </c>
      <c r="J32" s="102">
        <v>272519</v>
      </c>
      <c r="K32" s="102">
        <v>272519</v>
      </c>
    </row>
    <row r="33" spans="1:11">
      <c r="A33" s="226" t="s">
        <v>178</v>
      </c>
      <c r="B33" s="226"/>
      <c r="C33" s="226"/>
      <c r="D33" s="226"/>
      <c r="E33" s="226"/>
      <c r="F33" s="226"/>
      <c r="G33" s="51">
        <v>26</v>
      </c>
      <c r="H33" s="102">
        <v>0</v>
      </c>
      <c r="I33" s="102">
        <v>0</v>
      </c>
      <c r="J33" s="102">
        <v>0</v>
      </c>
      <c r="K33" s="102">
        <v>0</v>
      </c>
    </row>
    <row r="34" spans="1:11">
      <c r="A34" s="226" t="s">
        <v>179</v>
      </c>
      <c r="B34" s="226"/>
      <c r="C34" s="226"/>
      <c r="D34" s="226"/>
      <c r="E34" s="226"/>
      <c r="F34" s="226"/>
      <c r="G34" s="51">
        <v>27</v>
      </c>
      <c r="H34" s="102">
        <v>0</v>
      </c>
      <c r="I34" s="102">
        <v>0</v>
      </c>
      <c r="J34" s="102">
        <v>0</v>
      </c>
      <c r="K34" s="102">
        <v>0</v>
      </c>
    </row>
    <row r="35" spans="1:11">
      <c r="A35" s="226" t="s">
        <v>180</v>
      </c>
      <c r="B35" s="226"/>
      <c r="C35" s="226"/>
      <c r="D35" s="226"/>
      <c r="E35" s="226"/>
      <c r="F35" s="226"/>
      <c r="G35" s="51">
        <v>28</v>
      </c>
      <c r="H35" s="102">
        <v>7441</v>
      </c>
      <c r="I35" s="102">
        <v>7441</v>
      </c>
      <c r="J35" s="102">
        <v>702385</v>
      </c>
      <c r="K35" s="102">
        <v>702385</v>
      </c>
    </row>
    <row r="36" spans="1:11">
      <c r="A36" s="186" t="s">
        <v>181</v>
      </c>
      <c r="B36" s="186"/>
      <c r="C36" s="186"/>
      <c r="D36" s="186"/>
      <c r="E36" s="186"/>
      <c r="F36" s="186"/>
      <c r="G36" s="51">
        <v>29</v>
      </c>
      <c r="H36" s="102">
        <v>1180102</v>
      </c>
      <c r="I36" s="102">
        <v>330512</v>
      </c>
      <c r="J36" s="102">
        <v>1572374</v>
      </c>
      <c r="K36" s="102">
        <v>934710</v>
      </c>
    </row>
    <row r="37" spans="1:11">
      <c r="A37" s="221" t="s">
        <v>399</v>
      </c>
      <c r="B37" s="221"/>
      <c r="C37" s="221"/>
      <c r="D37" s="221"/>
      <c r="E37" s="221"/>
      <c r="F37" s="221"/>
      <c r="G37" s="61">
        <v>30</v>
      </c>
      <c r="H37" s="103">
        <f>SUM(H38:H47)</f>
        <v>270543</v>
      </c>
      <c r="I37" s="103">
        <f>SUM(I38:I47)</f>
        <v>24963</v>
      </c>
      <c r="J37" s="103">
        <f>SUM(J38:J47)</f>
        <v>1087178</v>
      </c>
      <c r="K37" s="103">
        <f>SUM(K38:K47)</f>
        <v>255707</v>
      </c>
    </row>
    <row r="38" spans="1:11">
      <c r="A38" s="186" t="s">
        <v>182</v>
      </c>
      <c r="B38" s="186"/>
      <c r="C38" s="186"/>
      <c r="D38" s="186"/>
      <c r="E38" s="186"/>
      <c r="F38" s="186"/>
      <c r="G38" s="51">
        <v>31</v>
      </c>
      <c r="H38" s="102">
        <v>0</v>
      </c>
      <c r="I38" s="102">
        <v>0</v>
      </c>
      <c r="J38" s="102">
        <v>0</v>
      </c>
      <c r="K38" s="102">
        <v>0</v>
      </c>
    </row>
    <row r="39" spans="1:11" ht="25.2" customHeight="1">
      <c r="A39" s="186" t="s">
        <v>183</v>
      </c>
      <c r="B39" s="186"/>
      <c r="C39" s="186"/>
      <c r="D39" s="186"/>
      <c r="E39" s="186"/>
      <c r="F39" s="186"/>
      <c r="G39" s="51">
        <v>32</v>
      </c>
      <c r="H39" s="102">
        <v>0</v>
      </c>
      <c r="I39" s="102">
        <v>0</v>
      </c>
      <c r="J39" s="102">
        <v>0</v>
      </c>
      <c r="K39" s="102">
        <v>0</v>
      </c>
    </row>
    <row r="40" spans="1:11" ht="25.2" customHeight="1">
      <c r="A40" s="186" t="s">
        <v>191</v>
      </c>
      <c r="B40" s="186"/>
      <c r="C40" s="186"/>
      <c r="D40" s="186"/>
      <c r="E40" s="186"/>
      <c r="F40" s="186"/>
      <c r="G40" s="51">
        <v>33</v>
      </c>
      <c r="H40" s="102">
        <v>0</v>
      </c>
      <c r="I40" s="102">
        <v>0</v>
      </c>
      <c r="J40" s="102">
        <v>0</v>
      </c>
      <c r="K40" s="102">
        <v>0</v>
      </c>
    </row>
    <row r="41" spans="1:11" ht="25.2" customHeight="1">
      <c r="A41" s="186" t="s">
        <v>184</v>
      </c>
      <c r="B41" s="186"/>
      <c r="C41" s="186"/>
      <c r="D41" s="186"/>
      <c r="E41" s="186"/>
      <c r="F41" s="186"/>
      <c r="G41" s="51">
        <v>34</v>
      </c>
      <c r="H41" s="102">
        <v>0</v>
      </c>
      <c r="I41" s="102">
        <v>0</v>
      </c>
      <c r="J41" s="102">
        <v>0</v>
      </c>
      <c r="K41" s="102">
        <v>0</v>
      </c>
    </row>
    <row r="42" spans="1:11" ht="25.2" customHeight="1">
      <c r="A42" s="186" t="s">
        <v>185</v>
      </c>
      <c r="B42" s="186"/>
      <c r="C42" s="186"/>
      <c r="D42" s="186"/>
      <c r="E42" s="186"/>
      <c r="F42" s="186"/>
      <c r="G42" s="51">
        <v>35</v>
      </c>
      <c r="H42" s="102">
        <v>0</v>
      </c>
      <c r="I42" s="102">
        <v>0</v>
      </c>
      <c r="J42" s="102">
        <v>638946</v>
      </c>
      <c r="K42" s="102">
        <v>50935</v>
      </c>
    </row>
    <row r="43" spans="1:11">
      <c r="A43" s="186" t="s">
        <v>186</v>
      </c>
      <c r="B43" s="186"/>
      <c r="C43" s="186"/>
      <c r="D43" s="186"/>
      <c r="E43" s="186"/>
      <c r="F43" s="186"/>
      <c r="G43" s="51">
        <v>36</v>
      </c>
      <c r="H43" s="102">
        <v>0</v>
      </c>
      <c r="I43" s="102">
        <v>0</v>
      </c>
      <c r="J43" s="102">
        <v>0</v>
      </c>
      <c r="K43" s="102">
        <v>0</v>
      </c>
    </row>
    <row r="44" spans="1:11">
      <c r="A44" s="186" t="s">
        <v>187</v>
      </c>
      <c r="B44" s="186"/>
      <c r="C44" s="186"/>
      <c r="D44" s="186"/>
      <c r="E44" s="186"/>
      <c r="F44" s="186"/>
      <c r="G44" s="51">
        <v>37</v>
      </c>
      <c r="H44" s="102">
        <v>270543</v>
      </c>
      <c r="I44" s="102">
        <v>24963</v>
      </c>
      <c r="J44" s="102">
        <v>170078</v>
      </c>
      <c r="K44" s="102">
        <v>52421</v>
      </c>
    </row>
    <row r="45" spans="1:11">
      <c r="A45" s="186" t="s">
        <v>188</v>
      </c>
      <c r="B45" s="186"/>
      <c r="C45" s="186"/>
      <c r="D45" s="186"/>
      <c r="E45" s="186"/>
      <c r="F45" s="186"/>
      <c r="G45" s="51">
        <v>38</v>
      </c>
      <c r="H45" s="102">
        <v>0</v>
      </c>
      <c r="I45" s="102">
        <v>0</v>
      </c>
      <c r="J45" s="102">
        <v>277943</v>
      </c>
      <c r="K45" s="102">
        <v>152140</v>
      </c>
    </row>
    <row r="46" spans="1:11">
      <c r="A46" s="186" t="s">
        <v>189</v>
      </c>
      <c r="B46" s="186"/>
      <c r="C46" s="186"/>
      <c r="D46" s="186"/>
      <c r="E46" s="186"/>
      <c r="F46" s="186"/>
      <c r="G46" s="51">
        <v>39</v>
      </c>
      <c r="H46" s="102">
        <v>0</v>
      </c>
      <c r="I46" s="102">
        <v>0</v>
      </c>
      <c r="J46" s="102">
        <v>0</v>
      </c>
      <c r="K46" s="102">
        <v>0</v>
      </c>
    </row>
    <row r="47" spans="1:11">
      <c r="A47" s="186" t="s">
        <v>190</v>
      </c>
      <c r="B47" s="186"/>
      <c r="C47" s="186"/>
      <c r="D47" s="186"/>
      <c r="E47" s="186"/>
      <c r="F47" s="186"/>
      <c r="G47" s="51">
        <v>40</v>
      </c>
      <c r="H47" s="102">
        <v>0</v>
      </c>
      <c r="I47" s="102">
        <v>0</v>
      </c>
      <c r="J47" s="102">
        <v>211</v>
      </c>
      <c r="K47" s="102">
        <v>211</v>
      </c>
    </row>
    <row r="48" spans="1:11">
      <c r="A48" s="221" t="s">
        <v>400</v>
      </c>
      <c r="B48" s="221"/>
      <c r="C48" s="221"/>
      <c r="D48" s="221"/>
      <c r="E48" s="221"/>
      <c r="F48" s="221"/>
      <c r="G48" s="61">
        <v>41</v>
      </c>
      <c r="H48" s="103">
        <f>SUM(H49:H55)</f>
        <v>2917449</v>
      </c>
      <c r="I48" s="103">
        <f>SUM(I49:I55)</f>
        <v>928987</v>
      </c>
      <c r="J48" s="103">
        <f>SUM(J49:J55)</f>
        <v>1289605</v>
      </c>
      <c r="K48" s="103">
        <f>SUM(K49:K55)</f>
        <v>252953</v>
      </c>
    </row>
    <row r="49" spans="1:11" ht="25.2" customHeight="1">
      <c r="A49" s="186" t="s">
        <v>192</v>
      </c>
      <c r="B49" s="186"/>
      <c r="C49" s="186"/>
      <c r="D49" s="186"/>
      <c r="E49" s="186"/>
      <c r="F49" s="186"/>
      <c r="G49" s="51">
        <v>42</v>
      </c>
      <c r="H49" s="102">
        <v>0</v>
      </c>
      <c r="I49" s="102">
        <v>0</v>
      </c>
      <c r="J49" s="102">
        <v>0</v>
      </c>
      <c r="K49" s="102">
        <v>0</v>
      </c>
    </row>
    <row r="50" spans="1:11" ht="25.2" customHeight="1">
      <c r="A50" s="208" t="s">
        <v>193</v>
      </c>
      <c r="B50" s="208"/>
      <c r="C50" s="208"/>
      <c r="D50" s="208"/>
      <c r="E50" s="208"/>
      <c r="F50" s="208"/>
      <c r="G50" s="51">
        <v>43</v>
      </c>
      <c r="H50" s="102">
        <v>531427</v>
      </c>
      <c r="I50" s="102">
        <v>223360</v>
      </c>
      <c r="J50" s="102">
        <v>0</v>
      </c>
      <c r="K50" s="102">
        <v>0</v>
      </c>
    </row>
    <row r="51" spans="1:11">
      <c r="A51" s="208" t="s">
        <v>194</v>
      </c>
      <c r="B51" s="208"/>
      <c r="C51" s="208"/>
      <c r="D51" s="208"/>
      <c r="E51" s="208"/>
      <c r="F51" s="208"/>
      <c r="G51" s="51">
        <v>44</v>
      </c>
      <c r="H51" s="102">
        <v>1594679</v>
      </c>
      <c r="I51" s="102">
        <v>387719</v>
      </c>
      <c r="J51" s="102">
        <v>1289605</v>
      </c>
      <c r="K51" s="102">
        <v>252953</v>
      </c>
    </row>
    <row r="52" spans="1:11">
      <c r="A52" s="208" t="s">
        <v>195</v>
      </c>
      <c r="B52" s="208"/>
      <c r="C52" s="208"/>
      <c r="D52" s="208"/>
      <c r="E52" s="208"/>
      <c r="F52" s="208"/>
      <c r="G52" s="51">
        <v>45</v>
      </c>
      <c r="H52" s="102">
        <v>791343</v>
      </c>
      <c r="I52" s="102">
        <v>317908</v>
      </c>
      <c r="J52" s="102">
        <v>0</v>
      </c>
      <c r="K52" s="102">
        <v>0</v>
      </c>
    </row>
    <row r="53" spans="1:11">
      <c r="A53" s="208" t="s">
        <v>196</v>
      </c>
      <c r="B53" s="208"/>
      <c r="C53" s="208"/>
      <c r="D53" s="208"/>
      <c r="E53" s="208"/>
      <c r="F53" s="208"/>
      <c r="G53" s="51">
        <v>46</v>
      </c>
      <c r="H53" s="102">
        <v>0</v>
      </c>
      <c r="I53" s="102">
        <v>0</v>
      </c>
      <c r="J53" s="102">
        <v>0</v>
      </c>
      <c r="K53" s="102">
        <v>0</v>
      </c>
    </row>
    <row r="54" spans="1:11">
      <c r="A54" s="208" t="s">
        <v>197</v>
      </c>
      <c r="B54" s="208"/>
      <c r="C54" s="208"/>
      <c r="D54" s="208"/>
      <c r="E54" s="208"/>
      <c r="F54" s="208"/>
      <c r="G54" s="51">
        <v>47</v>
      </c>
      <c r="H54" s="102">
        <v>0</v>
      </c>
      <c r="I54" s="102">
        <v>0</v>
      </c>
      <c r="J54" s="102">
        <v>0</v>
      </c>
      <c r="K54" s="102">
        <v>0</v>
      </c>
    </row>
    <row r="55" spans="1:11">
      <c r="A55" s="208" t="s">
        <v>198</v>
      </c>
      <c r="B55" s="208"/>
      <c r="C55" s="208"/>
      <c r="D55" s="208"/>
      <c r="E55" s="208"/>
      <c r="F55" s="208"/>
      <c r="G55" s="51">
        <v>48</v>
      </c>
      <c r="H55" s="102">
        <v>0</v>
      </c>
      <c r="I55" s="102">
        <v>0</v>
      </c>
      <c r="J55" s="102">
        <v>0</v>
      </c>
      <c r="K55" s="102">
        <v>0</v>
      </c>
    </row>
    <row r="56" spans="1:11" ht="12.75" customHeight="1">
      <c r="A56" s="225" t="s">
        <v>199</v>
      </c>
      <c r="B56" s="225"/>
      <c r="C56" s="225"/>
      <c r="D56" s="225"/>
      <c r="E56" s="225"/>
      <c r="F56" s="225"/>
      <c r="G56" s="51">
        <v>49</v>
      </c>
      <c r="H56" s="102">
        <v>3091282</v>
      </c>
      <c r="I56" s="102">
        <v>1016402</v>
      </c>
      <c r="J56" s="102">
        <v>9054782</v>
      </c>
      <c r="K56" s="102">
        <v>3173552</v>
      </c>
    </row>
    <row r="57" spans="1:11">
      <c r="A57" s="225" t="s">
        <v>200</v>
      </c>
      <c r="B57" s="225"/>
      <c r="C57" s="225"/>
      <c r="D57" s="225"/>
      <c r="E57" s="225"/>
      <c r="F57" s="225"/>
      <c r="G57" s="51">
        <v>50</v>
      </c>
      <c r="H57" s="102">
        <v>0</v>
      </c>
      <c r="I57" s="102">
        <v>0</v>
      </c>
      <c r="J57" s="102">
        <v>0</v>
      </c>
      <c r="K57" s="102">
        <v>0</v>
      </c>
    </row>
    <row r="58" spans="1:11" ht="12.75" customHeight="1">
      <c r="A58" s="225" t="s">
        <v>201</v>
      </c>
      <c r="B58" s="225"/>
      <c r="C58" s="225"/>
      <c r="D58" s="225"/>
      <c r="E58" s="225"/>
      <c r="F58" s="225"/>
      <c r="G58" s="51">
        <v>51</v>
      </c>
      <c r="H58" s="102">
        <v>0</v>
      </c>
      <c r="I58" s="102">
        <v>0</v>
      </c>
      <c r="J58" s="102">
        <v>0</v>
      </c>
      <c r="K58" s="102">
        <v>0</v>
      </c>
    </row>
    <row r="59" spans="1:11">
      <c r="A59" s="225" t="s">
        <v>202</v>
      </c>
      <c r="B59" s="225"/>
      <c r="C59" s="225"/>
      <c r="D59" s="225"/>
      <c r="E59" s="225"/>
      <c r="F59" s="225"/>
      <c r="G59" s="51">
        <v>52</v>
      </c>
      <c r="H59" s="102">
        <v>0</v>
      </c>
      <c r="I59" s="102">
        <v>0</v>
      </c>
      <c r="J59" s="102">
        <v>0</v>
      </c>
      <c r="K59" s="102">
        <v>0</v>
      </c>
    </row>
    <row r="60" spans="1:11">
      <c r="A60" s="221" t="s">
        <v>401</v>
      </c>
      <c r="B60" s="221"/>
      <c r="C60" s="221"/>
      <c r="D60" s="221"/>
      <c r="E60" s="221"/>
      <c r="F60" s="221"/>
      <c r="G60" s="61">
        <v>53</v>
      </c>
      <c r="H60" s="103">
        <f>H8+H37+H56+H57</f>
        <v>155811048</v>
      </c>
      <c r="I60" s="103">
        <f t="shared" ref="I60:K60" si="0">I8+I37+I56+I57</f>
        <v>41965571</v>
      </c>
      <c r="J60" s="103">
        <f t="shared" si="0"/>
        <v>170558399</v>
      </c>
      <c r="K60" s="103">
        <f t="shared" si="0"/>
        <v>48643987</v>
      </c>
    </row>
    <row r="61" spans="1:11">
      <c r="A61" s="221" t="s">
        <v>402</v>
      </c>
      <c r="B61" s="221"/>
      <c r="C61" s="221"/>
      <c r="D61" s="221"/>
      <c r="E61" s="221"/>
      <c r="F61" s="221"/>
      <c r="G61" s="61">
        <v>54</v>
      </c>
      <c r="H61" s="103">
        <f>H14+H48+H58+H59</f>
        <v>152765184</v>
      </c>
      <c r="I61" s="103">
        <f t="shared" ref="I61:K61" si="1">I14+I48+I58+I59</f>
        <v>40433844</v>
      </c>
      <c r="J61" s="103">
        <f t="shared" si="1"/>
        <v>154841389</v>
      </c>
      <c r="K61" s="103">
        <f t="shared" si="1"/>
        <v>43526590</v>
      </c>
    </row>
    <row r="62" spans="1:11">
      <c r="A62" s="221" t="s">
        <v>403</v>
      </c>
      <c r="B62" s="221"/>
      <c r="C62" s="221"/>
      <c r="D62" s="221"/>
      <c r="E62" s="221"/>
      <c r="F62" s="221"/>
      <c r="G62" s="61">
        <v>55</v>
      </c>
      <c r="H62" s="103">
        <f>H60-H61</f>
        <v>3045864</v>
      </c>
      <c r="I62" s="103">
        <f t="shared" ref="I62:K62" si="2">I60-I61</f>
        <v>1531727</v>
      </c>
      <c r="J62" s="103">
        <f t="shared" si="2"/>
        <v>15717010</v>
      </c>
      <c r="K62" s="103">
        <f t="shared" si="2"/>
        <v>5117397</v>
      </c>
    </row>
    <row r="63" spans="1:11">
      <c r="A63" s="222" t="s">
        <v>404</v>
      </c>
      <c r="B63" s="222"/>
      <c r="C63" s="222"/>
      <c r="D63" s="222"/>
      <c r="E63" s="222"/>
      <c r="F63" s="222"/>
      <c r="G63" s="61">
        <v>56</v>
      </c>
      <c r="H63" s="103">
        <f>+IF((H60-H61)&gt;0,(H60-H61),0)</f>
        <v>3045864</v>
      </c>
      <c r="I63" s="103">
        <f t="shared" ref="I63:K63" si="3">+IF((I60-I61)&gt;0,(I60-I61),0)</f>
        <v>1531727</v>
      </c>
      <c r="J63" s="103">
        <f t="shared" si="3"/>
        <v>15717010</v>
      </c>
      <c r="K63" s="103">
        <f t="shared" si="3"/>
        <v>5117397</v>
      </c>
    </row>
    <row r="64" spans="1:11">
      <c r="A64" s="222" t="s">
        <v>405</v>
      </c>
      <c r="B64" s="222"/>
      <c r="C64" s="222"/>
      <c r="D64" s="222"/>
      <c r="E64" s="222"/>
      <c r="F64" s="222"/>
      <c r="G64" s="61">
        <v>57</v>
      </c>
      <c r="H64" s="103">
        <f>+IF((H60-H61)&lt;0,(H60-H61),0)</f>
        <v>0</v>
      </c>
      <c r="I64" s="103">
        <f t="shared" ref="I64:K64" si="4">+IF((I60-I61)&lt;0,(I60-I61),0)</f>
        <v>0</v>
      </c>
      <c r="J64" s="103">
        <f t="shared" si="4"/>
        <v>0</v>
      </c>
      <c r="K64" s="103">
        <f t="shared" si="4"/>
        <v>0</v>
      </c>
    </row>
    <row r="65" spans="1:11">
      <c r="A65" s="225" t="s">
        <v>203</v>
      </c>
      <c r="B65" s="225"/>
      <c r="C65" s="225"/>
      <c r="D65" s="225"/>
      <c r="E65" s="225"/>
      <c r="F65" s="225"/>
      <c r="G65" s="51">
        <v>58</v>
      </c>
      <c r="H65" s="102">
        <v>914073</v>
      </c>
      <c r="I65" s="102">
        <v>-18422</v>
      </c>
      <c r="J65" s="102">
        <v>1556272</v>
      </c>
      <c r="K65" s="102">
        <v>260973</v>
      </c>
    </row>
    <row r="66" spans="1:11">
      <c r="A66" s="221" t="s">
        <v>406</v>
      </c>
      <c r="B66" s="221"/>
      <c r="C66" s="221"/>
      <c r="D66" s="221"/>
      <c r="E66" s="221"/>
      <c r="F66" s="221"/>
      <c r="G66" s="61">
        <v>59</v>
      </c>
      <c r="H66" s="103">
        <f>H62-H65</f>
        <v>2131791</v>
      </c>
      <c r="I66" s="103">
        <f t="shared" ref="I66:K66" si="5">I62-I65</f>
        <v>1550149</v>
      </c>
      <c r="J66" s="103">
        <f t="shared" si="5"/>
        <v>14160738</v>
      </c>
      <c r="K66" s="103">
        <f t="shared" si="5"/>
        <v>4856424</v>
      </c>
    </row>
    <row r="67" spans="1:11">
      <c r="A67" s="222" t="s">
        <v>407</v>
      </c>
      <c r="B67" s="222"/>
      <c r="C67" s="222"/>
      <c r="D67" s="222"/>
      <c r="E67" s="222"/>
      <c r="F67" s="222"/>
      <c r="G67" s="61">
        <v>60</v>
      </c>
      <c r="H67" s="103">
        <f>+IF((H62-H65)&gt;0,(H62-H65),0)</f>
        <v>2131791</v>
      </c>
      <c r="I67" s="103">
        <f t="shared" ref="I67:K67" si="6">+IF((I62-I65)&gt;0,(I62-I65),0)</f>
        <v>1550149</v>
      </c>
      <c r="J67" s="103">
        <f t="shared" si="6"/>
        <v>14160738</v>
      </c>
      <c r="K67" s="103">
        <f t="shared" si="6"/>
        <v>4856424</v>
      </c>
    </row>
    <row r="68" spans="1:11">
      <c r="A68" s="222" t="s">
        <v>408</v>
      </c>
      <c r="B68" s="222"/>
      <c r="C68" s="222"/>
      <c r="D68" s="222"/>
      <c r="E68" s="222"/>
      <c r="F68" s="222"/>
      <c r="G68" s="61">
        <v>61</v>
      </c>
      <c r="H68" s="103">
        <f>+IF((H62-H65)&lt;0,(H62-H65),0)</f>
        <v>0</v>
      </c>
      <c r="I68" s="103">
        <f t="shared" ref="I68:K68" si="7">+IF((I62-I65)&lt;0,(I62-I65),0)</f>
        <v>0</v>
      </c>
      <c r="J68" s="103">
        <f t="shared" si="7"/>
        <v>0</v>
      </c>
      <c r="K68" s="103">
        <f t="shared" si="7"/>
        <v>0</v>
      </c>
    </row>
    <row r="69" spans="1:11" ht="14.4">
      <c r="A69" s="223" t="s">
        <v>204</v>
      </c>
      <c r="B69" s="223"/>
      <c r="C69" s="223"/>
      <c r="D69" s="223"/>
      <c r="E69" s="223"/>
      <c r="F69" s="223"/>
      <c r="G69" s="224"/>
      <c r="H69" s="224"/>
      <c r="I69" s="224"/>
      <c r="J69" s="219"/>
      <c r="K69" s="219"/>
    </row>
    <row r="70" spans="1:11" ht="22.5" customHeight="1">
      <c r="A70" s="221" t="s">
        <v>409</v>
      </c>
      <c r="B70" s="221"/>
      <c r="C70" s="221"/>
      <c r="D70" s="221"/>
      <c r="E70" s="221"/>
      <c r="F70" s="221"/>
      <c r="G70" s="61">
        <v>62</v>
      </c>
      <c r="H70" s="62">
        <f>H71-H72</f>
        <v>0</v>
      </c>
      <c r="I70" s="62">
        <f>I71-I72</f>
        <v>0</v>
      </c>
      <c r="J70" s="62">
        <f>J71-J72</f>
        <v>0</v>
      </c>
      <c r="K70" s="62">
        <f>K71-K72</f>
        <v>0</v>
      </c>
    </row>
    <row r="71" spans="1:11">
      <c r="A71" s="208" t="s">
        <v>205</v>
      </c>
      <c r="B71" s="208"/>
      <c r="C71" s="208"/>
      <c r="D71" s="208"/>
      <c r="E71" s="208"/>
      <c r="F71" s="208"/>
      <c r="G71" s="51">
        <v>63</v>
      </c>
      <c r="H71" s="52">
        <v>0</v>
      </c>
      <c r="I71" s="52">
        <v>0</v>
      </c>
      <c r="J71" s="52">
        <v>0</v>
      </c>
      <c r="K71" s="52">
        <v>0</v>
      </c>
    </row>
    <row r="72" spans="1:11">
      <c r="A72" s="208" t="s">
        <v>206</v>
      </c>
      <c r="B72" s="208"/>
      <c r="C72" s="208"/>
      <c r="D72" s="208"/>
      <c r="E72" s="208"/>
      <c r="F72" s="208"/>
      <c r="G72" s="51">
        <v>64</v>
      </c>
      <c r="H72" s="52">
        <v>0</v>
      </c>
      <c r="I72" s="52">
        <v>0</v>
      </c>
      <c r="J72" s="52">
        <v>0</v>
      </c>
      <c r="K72" s="52">
        <v>0</v>
      </c>
    </row>
    <row r="73" spans="1:11">
      <c r="A73" s="225" t="s">
        <v>207</v>
      </c>
      <c r="B73" s="225"/>
      <c r="C73" s="225"/>
      <c r="D73" s="225"/>
      <c r="E73" s="225"/>
      <c r="F73" s="225"/>
      <c r="G73" s="51">
        <v>65</v>
      </c>
      <c r="H73" s="52">
        <v>0</v>
      </c>
      <c r="I73" s="52">
        <v>0</v>
      </c>
      <c r="J73" s="52">
        <v>0</v>
      </c>
      <c r="K73" s="52">
        <v>0</v>
      </c>
    </row>
    <row r="74" spans="1:11" ht="24" customHeight="1">
      <c r="A74" s="222" t="s">
        <v>410</v>
      </c>
      <c r="B74" s="222"/>
      <c r="C74" s="222"/>
      <c r="D74" s="222"/>
      <c r="E74" s="222"/>
      <c r="F74" s="222"/>
      <c r="G74" s="61">
        <v>66</v>
      </c>
      <c r="H74" s="63">
        <v>0</v>
      </c>
      <c r="I74" s="63">
        <v>0</v>
      </c>
      <c r="J74" s="63">
        <v>0</v>
      </c>
      <c r="K74" s="63">
        <v>0</v>
      </c>
    </row>
    <row r="75" spans="1:11" ht="31.2" customHeight="1">
      <c r="A75" s="222" t="s">
        <v>411</v>
      </c>
      <c r="B75" s="222"/>
      <c r="C75" s="222"/>
      <c r="D75" s="222"/>
      <c r="E75" s="222"/>
      <c r="F75" s="222"/>
      <c r="G75" s="61">
        <v>67</v>
      </c>
      <c r="H75" s="63">
        <v>0</v>
      </c>
      <c r="I75" s="63">
        <v>0</v>
      </c>
      <c r="J75" s="63">
        <v>0</v>
      </c>
      <c r="K75" s="63">
        <v>0</v>
      </c>
    </row>
    <row r="76" spans="1:11" ht="14.4">
      <c r="A76" s="223" t="s">
        <v>208</v>
      </c>
      <c r="B76" s="223"/>
      <c r="C76" s="223"/>
      <c r="D76" s="223"/>
      <c r="E76" s="223"/>
      <c r="F76" s="223"/>
      <c r="G76" s="224"/>
      <c r="H76" s="224"/>
      <c r="I76" s="224"/>
      <c r="J76" s="219"/>
      <c r="K76" s="219"/>
    </row>
    <row r="77" spans="1:11">
      <c r="A77" s="221" t="s">
        <v>412</v>
      </c>
      <c r="B77" s="221"/>
      <c r="C77" s="221"/>
      <c r="D77" s="221"/>
      <c r="E77" s="221"/>
      <c r="F77" s="221"/>
      <c r="G77" s="61">
        <v>68</v>
      </c>
      <c r="H77" s="63">
        <v>0</v>
      </c>
      <c r="I77" s="63">
        <v>0</v>
      </c>
      <c r="J77" s="63">
        <v>0</v>
      </c>
      <c r="K77" s="63">
        <v>0</v>
      </c>
    </row>
    <row r="78" spans="1:11">
      <c r="A78" s="208" t="s">
        <v>413</v>
      </c>
      <c r="B78" s="208"/>
      <c r="C78" s="208"/>
      <c r="D78" s="208"/>
      <c r="E78" s="208"/>
      <c r="F78" s="208"/>
      <c r="G78" s="51">
        <v>69</v>
      </c>
      <c r="H78" s="64">
        <v>0</v>
      </c>
      <c r="I78" s="64">
        <v>0</v>
      </c>
      <c r="J78" s="64">
        <v>0</v>
      </c>
      <c r="K78" s="64">
        <v>0</v>
      </c>
    </row>
    <row r="79" spans="1:11">
      <c r="A79" s="208" t="s">
        <v>414</v>
      </c>
      <c r="B79" s="208"/>
      <c r="C79" s="208"/>
      <c r="D79" s="208"/>
      <c r="E79" s="208"/>
      <c r="F79" s="208"/>
      <c r="G79" s="51">
        <v>70</v>
      </c>
      <c r="H79" s="64">
        <v>0</v>
      </c>
      <c r="I79" s="64">
        <v>0</v>
      </c>
      <c r="J79" s="64">
        <v>0</v>
      </c>
      <c r="K79" s="64">
        <v>0</v>
      </c>
    </row>
    <row r="80" spans="1:11">
      <c r="A80" s="221" t="s">
        <v>415</v>
      </c>
      <c r="B80" s="221"/>
      <c r="C80" s="221"/>
      <c r="D80" s="221"/>
      <c r="E80" s="221"/>
      <c r="F80" s="221"/>
      <c r="G80" s="61">
        <v>71</v>
      </c>
      <c r="H80" s="63">
        <v>0</v>
      </c>
      <c r="I80" s="63">
        <v>0</v>
      </c>
      <c r="J80" s="63">
        <v>0</v>
      </c>
      <c r="K80" s="63">
        <v>0</v>
      </c>
    </row>
    <row r="81" spans="1:11">
      <c r="A81" s="221" t="s">
        <v>416</v>
      </c>
      <c r="B81" s="221"/>
      <c r="C81" s="221"/>
      <c r="D81" s="221"/>
      <c r="E81" s="221"/>
      <c r="F81" s="221"/>
      <c r="G81" s="61">
        <v>72</v>
      </c>
      <c r="H81" s="63">
        <v>0</v>
      </c>
      <c r="I81" s="63">
        <v>0</v>
      </c>
      <c r="J81" s="63">
        <v>0</v>
      </c>
      <c r="K81" s="63">
        <v>0</v>
      </c>
    </row>
    <row r="82" spans="1:11">
      <c r="A82" s="222" t="s">
        <v>417</v>
      </c>
      <c r="B82" s="222"/>
      <c r="C82" s="222"/>
      <c r="D82" s="222"/>
      <c r="E82" s="222"/>
      <c r="F82" s="222"/>
      <c r="G82" s="61">
        <v>73</v>
      </c>
      <c r="H82" s="63">
        <v>0</v>
      </c>
      <c r="I82" s="63">
        <v>0</v>
      </c>
      <c r="J82" s="63">
        <v>0</v>
      </c>
      <c r="K82" s="63">
        <v>0</v>
      </c>
    </row>
    <row r="83" spans="1:11">
      <c r="A83" s="222" t="s">
        <v>418</v>
      </c>
      <c r="B83" s="222"/>
      <c r="C83" s="222"/>
      <c r="D83" s="222"/>
      <c r="E83" s="222"/>
      <c r="F83" s="222"/>
      <c r="G83" s="61">
        <v>74</v>
      </c>
      <c r="H83" s="63">
        <v>0</v>
      </c>
      <c r="I83" s="63">
        <v>0</v>
      </c>
      <c r="J83" s="63">
        <v>0</v>
      </c>
      <c r="K83" s="63">
        <v>0</v>
      </c>
    </row>
    <row r="84" spans="1:11" ht="14.4">
      <c r="A84" s="223" t="s">
        <v>328</v>
      </c>
      <c r="B84" s="223"/>
      <c r="C84" s="223"/>
      <c r="D84" s="223"/>
      <c r="E84" s="223"/>
      <c r="F84" s="223"/>
      <c r="G84" s="224"/>
      <c r="H84" s="224"/>
      <c r="I84" s="224"/>
      <c r="J84" s="219"/>
      <c r="K84" s="219"/>
    </row>
    <row r="85" spans="1:11">
      <c r="A85" s="216" t="s">
        <v>419</v>
      </c>
      <c r="B85" s="216"/>
      <c r="C85" s="216"/>
      <c r="D85" s="216"/>
      <c r="E85" s="216"/>
      <c r="F85" s="216"/>
      <c r="G85" s="61">
        <v>75</v>
      </c>
      <c r="H85" s="101">
        <f>H86+H87</f>
        <v>2131791</v>
      </c>
      <c r="I85" s="101">
        <f>I86+I87</f>
        <v>1550149</v>
      </c>
      <c r="J85" s="101">
        <f>J86+J87</f>
        <v>14160738</v>
      </c>
      <c r="K85" s="101">
        <f>K86+K87</f>
        <v>4856424</v>
      </c>
    </row>
    <row r="86" spans="1:11">
      <c r="A86" s="213" t="s">
        <v>209</v>
      </c>
      <c r="B86" s="213"/>
      <c r="C86" s="213"/>
      <c r="D86" s="213"/>
      <c r="E86" s="213"/>
      <c r="F86" s="213"/>
      <c r="G86" s="51">
        <v>76</v>
      </c>
      <c r="H86" s="100">
        <v>2131791</v>
      </c>
      <c r="I86" s="100">
        <v>1550149</v>
      </c>
      <c r="J86" s="100">
        <v>14160738</v>
      </c>
      <c r="K86" s="100">
        <v>4856424</v>
      </c>
    </row>
    <row r="87" spans="1:11">
      <c r="A87" s="213" t="s">
        <v>210</v>
      </c>
      <c r="B87" s="213"/>
      <c r="C87" s="213"/>
      <c r="D87" s="213"/>
      <c r="E87" s="213"/>
      <c r="F87" s="213"/>
      <c r="G87" s="51">
        <v>77</v>
      </c>
      <c r="H87" s="100">
        <v>0</v>
      </c>
      <c r="I87" s="100">
        <v>0</v>
      </c>
      <c r="J87" s="100">
        <v>0</v>
      </c>
      <c r="K87" s="100">
        <v>0</v>
      </c>
    </row>
    <row r="88" spans="1:11" ht="14.4">
      <c r="A88" s="217" t="s">
        <v>211</v>
      </c>
      <c r="B88" s="217"/>
      <c r="C88" s="217"/>
      <c r="D88" s="217"/>
      <c r="E88" s="217"/>
      <c r="F88" s="217"/>
      <c r="G88" s="218"/>
      <c r="H88" s="218"/>
      <c r="I88" s="218"/>
      <c r="J88" s="219"/>
      <c r="K88" s="219"/>
    </row>
    <row r="89" spans="1:11">
      <c r="A89" s="187" t="s">
        <v>212</v>
      </c>
      <c r="B89" s="187"/>
      <c r="C89" s="187"/>
      <c r="D89" s="187"/>
      <c r="E89" s="187"/>
      <c r="F89" s="187"/>
      <c r="G89" s="51">
        <v>78</v>
      </c>
      <c r="H89" s="100">
        <v>2131791</v>
      </c>
      <c r="I89" s="100">
        <v>1550149</v>
      </c>
      <c r="J89" s="100">
        <v>14160738</v>
      </c>
      <c r="K89" s="100">
        <v>4856424</v>
      </c>
    </row>
    <row r="90" spans="1:11" ht="24" customHeight="1">
      <c r="A90" s="220" t="s">
        <v>420</v>
      </c>
      <c r="B90" s="220"/>
      <c r="C90" s="220"/>
      <c r="D90" s="220"/>
      <c r="E90" s="220"/>
      <c r="F90" s="220"/>
      <c r="G90" s="53">
        <v>79</v>
      </c>
      <c r="H90" s="99">
        <f>H91+H98</f>
        <v>-1718820</v>
      </c>
      <c r="I90" s="99">
        <f>I91+I98</f>
        <v>-1057020</v>
      </c>
      <c r="J90" s="99">
        <f t="shared" ref="J90:K90" si="8">J91+J98</f>
        <v>1378747</v>
      </c>
      <c r="K90" s="99">
        <f t="shared" si="8"/>
        <v>655298</v>
      </c>
    </row>
    <row r="91" spans="1:11" ht="12.75" customHeight="1">
      <c r="A91" s="215" t="s">
        <v>343</v>
      </c>
      <c r="B91" s="215"/>
      <c r="C91" s="215"/>
      <c r="D91" s="215"/>
      <c r="E91" s="215"/>
      <c r="F91" s="215"/>
      <c r="G91" s="53">
        <v>80</v>
      </c>
      <c r="H91" s="99">
        <f>SUM(H92:H96)</f>
        <v>0</v>
      </c>
      <c r="I91" s="99">
        <f>SUM(I92:I96)</f>
        <v>0</v>
      </c>
      <c r="J91" s="99">
        <f t="shared" ref="J91:K91" si="9">SUM(J92:J96)</f>
        <v>0</v>
      </c>
      <c r="K91" s="99">
        <f t="shared" si="9"/>
        <v>0</v>
      </c>
    </row>
    <row r="92" spans="1:11" ht="36.6" customHeight="1">
      <c r="A92" s="208" t="s">
        <v>344</v>
      </c>
      <c r="B92" s="208"/>
      <c r="C92" s="208"/>
      <c r="D92" s="208"/>
      <c r="E92" s="208"/>
      <c r="F92" s="208"/>
      <c r="G92" s="53">
        <v>81</v>
      </c>
      <c r="H92" s="100">
        <v>0</v>
      </c>
      <c r="I92" s="100">
        <v>0</v>
      </c>
      <c r="J92" s="100">
        <v>0</v>
      </c>
      <c r="K92" s="100">
        <v>0</v>
      </c>
    </row>
    <row r="93" spans="1:11" ht="22.2" customHeight="1">
      <c r="A93" s="208" t="s">
        <v>345</v>
      </c>
      <c r="B93" s="208"/>
      <c r="C93" s="208"/>
      <c r="D93" s="208"/>
      <c r="E93" s="208"/>
      <c r="F93" s="208"/>
      <c r="G93" s="53">
        <v>82</v>
      </c>
      <c r="H93" s="100">
        <v>0</v>
      </c>
      <c r="I93" s="100">
        <v>0</v>
      </c>
      <c r="J93" s="100">
        <v>0</v>
      </c>
      <c r="K93" s="100">
        <v>0</v>
      </c>
    </row>
    <row r="94" spans="1:11" ht="22.2" customHeight="1">
      <c r="A94" s="208" t="s">
        <v>346</v>
      </c>
      <c r="B94" s="208"/>
      <c r="C94" s="208"/>
      <c r="D94" s="208"/>
      <c r="E94" s="208"/>
      <c r="F94" s="208"/>
      <c r="G94" s="53">
        <v>83</v>
      </c>
      <c r="H94" s="100">
        <v>0</v>
      </c>
      <c r="I94" s="100">
        <v>0</v>
      </c>
      <c r="J94" s="100">
        <v>0</v>
      </c>
      <c r="K94" s="100">
        <v>0</v>
      </c>
    </row>
    <row r="95" spans="1:11" ht="22.2" customHeight="1">
      <c r="A95" s="208" t="s">
        <v>347</v>
      </c>
      <c r="B95" s="208"/>
      <c r="C95" s="208"/>
      <c r="D95" s="208"/>
      <c r="E95" s="208"/>
      <c r="F95" s="208"/>
      <c r="G95" s="53">
        <v>84</v>
      </c>
      <c r="H95" s="100">
        <v>0</v>
      </c>
      <c r="I95" s="100">
        <v>0</v>
      </c>
      <c r="J95" s="100">
        <v>0</v>
      </c>
      <c r="K95" s="100">
        <v>0</v>
      </c>
    </row>
    <row r="96" spans="1:11" ht="22.2" customHeight="1">
      <c r="A96" s="208" t="s">
        <v>348</v>
      </c>
      <c r="B96" s="208"/>
      <c r="C96" s="208"/>
      <c r="D96" s="208"/>
      <c r="E96" s="208"/>
      <c r="F96" s="208"/>
      <c r="G96" s="53">
        <v>85</v>
      </c>
      <c r="H96" s="100">
        <v>0</v>
      </c>
      <c r="I96" s="100">
        <v>0</v>
      </c>
      <c r="J96" s="100">
        <v>0</v>
      </c>
      <c r="K96" s="100">
        <v>0</v>
      </c>
    </row>
    <row r="97" spans="1:11" ht="22.95" customHeight="1">
      <c r="A97" s="208" t="s">
        <v>349</v>
      </c>
      <c r="B97" s="208"/>
      <c r="C97" s="208"/>
      <c r="D97" s="208"/>
      <c r="E97" s="208"/>
      <c r="F97" s="208"/>
      <c r="G97" s="53">
        <v>86</v>
      </c>
      <c r="H97" s="100">
        <v>0</v>
      </c>
      <c r="I97" s="100">
        <v>0</v>
      </c>
      <c r="J97" s="100">
        <v>0</v>
      </c>
      <c r="K97" s="100">
        <v>0</v>
      </c>
    </row>
    <row r="98" spans="1:11" ht="12.75" customHeight="1">
      <c r="A98" s="215" t="s">
        <v>350</v>
      </c>
      <c r="B98" s="215"/>
      <c r="C98" s="215"/>
      <c r="D98" s="215"/>
      <c r="E98" s="215"/>
      <c r="F98" s="215"/>
      <c r="G98" s="53">
        <v>87</v>
      </c>
      <c r="H98" s="99">
        <f>SUM(H99:H106)</f>
        <v>-1718820</v>
      </c>
      <c r="I98" s="99">
        <f>SUM(I99:I106)</f>
        <v>-1057020</v>
      </c>
      <c r="J98" s="99">
        <f t="shared" ref="J98:K98" si="10">SUM(J99:J106)</f>
        <v>1378747</v>
      </c>
      <c r="K98" s="99">
        <f t="shared" si="10"/>
        <v>655298</v>
      </c>
    </row>
    <row r="99" spans="1:11" ht="12.75" customHeight="1">
      <c r="A99" s="214" t="s">
        <v>351</v>
      </c>
      <c r="B99" s="214"/>
      <c r="C99" s="214"/>
      <c r="D99" s="214"/>
      <c r="E99" s="214"/>
      <c r="F99" s="214"/>
      <c r="G99" s="51">
        <v>88</v>
      </c>
      <c r="H99" s="100">
        <v>-1718820</v>
      </c>
      <c r="I99" s="100">
        <v>-1057020</v>
      </c>
      <c r="J99" s="100">
        <v>1378747</v>
      </c>
      <c r="K99" s="100">
        <v>655298</v>
      </c>
    </row>
    <row r="100" spans="1:11" ht="19.5" customHeight="1">
      <c r="A100" s="208" t="s">
        <v>352</v>
      </c>
      <c r="B100" s="208"/>
      <c r="C100" s="208"/>
      <c r="D100" s="208"/>
      <c r="E100" s="208"/>
      <c r="F100" s="208"/>
      <c r="G100" s="51">
        <v>89</v>
      </c>
      <c r="H100" s="100">
        <v>0</v>
      </c>
      <c r="I100" s="100">
        <v>0</v>
      </c>
      <c r="J100" s="100">
        <v>0</v>
      </c>
      <c r="K100" s="100">
        <v>0</v>
      </c>
    </row>
    <row r="101" spans="1:11" ht="27.75" customHeight="1">
      <c r="A101" s="214" t="s">
        <v>353</v>
      </c>
      <c r="B101" s="214"/>
      <c r="C101" s="214"/>
      <c r="D101" s="214"/>
      <c r="E101" s="214"/>
      <c r="F101" s="214"/>
      <c r="G101" s="51">
        <v>90</v>
      </c>
      <c r="H101" s="100">
        <v>0</v>
      </c>
      <c r="I101" s="100">
        <v>0</v>
      </c>
      <c r="J101" s="100">
        <v>0</v>
      </c>
      <c r="K101" s="100">
        <v>0</v>
      </c>
    </row>
    <row r="102" spans="1:11" ht="15" customHeight="1">
      <c r="A102" s="214" t="s">
        <v>354</v>
      </c>
      <c r="B102" s="214"/>
      <c r="C102" s="214"/>
      <c r="D102" s="214"/>
      <c r="E102" s="214"/>
      <c r="F102" s="214"/>
      <c r="G102" s="51">
        <v>91</v>
      </c>
      <c r="H102" s="100">
        <v>0</v>
      </c>
      <c r="I102" s="100">
        <v>0</v>
      </c>
      <c r="J102" s="100">
        <v>0</v>
      </c>
      <c r="K102" s="100">
        <v>0</v>
      </c>
    </row>
    <row r="103" spans="1:11" ht="25.95" customHeight="1">
      <c r="A103" s="214" t="s">
        <v>355</v>
      </c>
      <c r="B103" s="214"/>
      <c r="C103" s="214"/>
      <c r="D103" s="214"/>
      <c r="E103" s="214"/>
      <c r="F103" s="214"/>
      <c r="G103" s="51">
        <v>92</v>
      </c>
      <c r="H103" s="100">
        <v>0</v>
      </c>
      <c r="I103" s="100">
        <v>0</v>
      </c>
      <c r="J103" s="100">
        <v>0</v>
      </c>
      <c r="K103" s="100">
        <v>0</v>
      </c>
    </row>
    <row r="104" spans="1:11" ht="12.75" customHeight="1">
      <c r="A104" s="208" t="s">
        <v>356</v>
      </c>
      <c r="B104" s="208"/>
      <c r="C104" s="208"/>
      <c r="D104" s="208"/>
      <c r="E104" s="208"/>
      <c r="F104" s="208"/>
      <c r="G104" s="51">
        <v>93</v>
      </c>
      <c r="H104" s="100">
        <v>0</v>
      </c>
      <c r="I104" s="100">
        <v>0</v>
      </c>
      <c r="J104" s="100">
        <v>0</v>
      </c>
      <c r="K104" s="100">
        <v>0</v>
      </c>
    </row>
    <row r="105" spans="1:11" ht="12.75" customHeight="1">
      <c r="A105" s="208" t="s">
        <v>357</v>
      </c>
      <c r="B105" s="208"/>
      <c r="C105" s="208"/>
      <c r="D105" s="208"/>
      <c r="E105" s="208"/>
      <c r="F105" s="208"/>
      <c r="G105" s="51">
        <v>94</v>
      </c>
      <c r="H105" s="100">
        <v>0</v>
      </c>
      <c r="I105" s="100">
        <v>0</v>
      </c>
      <c r="J105" s="100">
        <v>0</v>
      </c>
      <c r="K105" s="100">
        <v>0</v>
      </c>
    </row>
    <row r="106" spans="1:11">
      <c r="A106" s="208" t="s">
        <v>358</v>
      </c>
      <c r="B106" s="208"/>
      <c r="C106" s="208"/>
      <c r="D106" s="208"/>
      <c r="E106" s="208"/>
      <c r="F106" s="208"/>
      <c r="G106" s="51">
        <v>95</v>
      </c>
      <c r="H106" s="100">
        <v>0</v>
      </c>
      <c r="I106" s="100">
        <v>0</v>
      </c>
      <c r="J106" s="100">
        <v>0</v>
      </c>
      <c r="K106" s="100">
        <v>0</v>
      </c>
    </row>
    <row r="107" spans="1:11">
      <c r="A107" s="208" t="s">
        <v>359</v>
      </c>
      <c r="B107" s="208"/>
      <c r="C107" s="208"/>
      <c r="D107" s="208"/>
      <c r="E107" s="208"/>
      <c r="F107" s="208"/>
      <c r="G107" s="51">
        <v>96</v>
      </c>
      <c r="H107" s="100">
        <v>0</v>
      </c>
      <c r="I107" s="100">
        <v>0</v>
      </c>
      <c r="J107" s="100">
        <v>0</v>
      </c>
      <c r="K107" s="100">
        <v>0</v>
      </c>
    </row>
    <row r="108" spans="1:11">
      <c r="A108" s="188" t="s">
        <v>360</v>
      </c>
      <c r="B108" s="188"/>
      <c r="C108" s="188"/>
      <c r="D108" s="188"/>
      <c r="E108" s="188"/>
      <c r="F108" s="188"/>
      <c r="G108" s="53">
        <v>97</v>
      </c>
      <c r="H108" s="99">
        <f>H91+H98-H107-H97</f>
        <v>-1718820</v>
      </c>
      <c r="I108" s="99">
        <f>I91+I98-I107-I97</f>
        <v>-1057020</v>
      </c>
      <c r="J108" s="99">
        <f t="shared" ref="J108:K108" si="11">J91+J98-J107-J97</f>
        <v>1378747</v>
      </c>
      <c r="K108" s="99">
        <f t="shared" si="11"/>
        <v>655298</v>
      </c>
    </row>
    <row r="109" spans="1:11">
      <c r="A109" s="188" t="s">
        <v>361</v>
      </c>
      <c r="B109" s="188"/>
      <c r="C109" s="188"/>
      <c r="D109" s="188"/>
      <c r="E109" s="188"/>
      <c r="F109" s="188"/>
      <c r="G109" s="53">
        <v>98</v>
      </c>
      <c r="H109" s="101">
        <f>H89+H108</f>
        <v>412971</v>
      </c>
      <c r="I109" s="101">
        <f>I89+I108</f>
        <v>493129</v>
      </c>
      <c r="J109" s="101">
        <f t="shared" ref="J109:K109" si="12">J89+J108</f>
        <v>15539485</v>
      </c>
      <c r="K109" s="101">
        <f t="shared" si="12"/>
        <v>5511722</v>
      </c>
    </row>
    <row r="110" spans="1:11">
      <c r="A110" s="209" t="s">
        <v>362</v>
      </c>
      <c r="B110" s="209"/>
      <c r="C110" s="209"/>
      <c r="D110" s="209"/>
      <c r="E110" s="209"/>
      <c r="F110" s="209"/>
      <c r="G110" s="210"/>
      <c r="H110" s="210"/>
      <c r="I110" s="210"/>
      <c r="J110" s="211"/>
      <c r="K110" s="211"/>
    </row>
    <row r="111" spans="1:11">
      <c r="A111" s="212" t="s">
        <v>363</v>
      </c>
      <c r="B111" s="212"/>
      <c r="C111" s="212"/>
      <c r="D111" s="212"/>
      <c r="E111" s="212"/>
      <c r="F111" s="212"/>
      <c r="G111" s="53">
        <v>99</v>
      </c>
      <c r="H111" s="101">
        <f>H112+H113</f>
        <v>412971</v>
      </c>
      <c r="I111" s="101">
        <f>I112+I113</f>
        <v>493129</v>
      </c>
      <c r="J111" s="101">
        <f>J112+J113</f>
        <v>15539485</v>
      </c>
      <c r="K111" s="101">
        <f>K112+K113</f>
        <v>5511722</v>
      </c>
    </row>
    <row r="112" spans="1:11">
      <c r="A112" s="213" t="s">
        <v>364</v>
      </c>
      <c r="B112" s="213"/>
      <c r="C112" s="213"/>
      <c r="D112" s="213"/>
      <c r="E112" s="213"/>
      <c r="F112" s="213"/>
      <c r="G112" s="51">
        <v>100</v>
      </c>
      <c r="H112" s="100">
        <v>412971</v>
      </c>
      <c r="I112" s="100">
        <v>493129</v>
      </c>
      <c r="J112" s="100">
        <v>15539485</v>
      </c>
      <c r="K112" s="100">
        <v>5511722</v>
      </c>
    </row>
    <row r="113" spans="1:11">
      <c r="A113" s="213" t="s">
        <v>365</v>
      </c>
      <c r="B113" s="213"/>
      <c r="C113" s="213"/>
      <c r="D113" s="213"/>
      <c r="E113" s="213"/>
      <c r="F113" s="213"/>
      <c r="G113" s="51">
        <v>101</v>
      </c>
      <c r="H113" s="100">
        <v>0</v>
      </c>
      <c r="I113" s="100">
        <v>0</v>
      </c>
      <c r="J113" s="100">
        <v>0</v>
      </c>
      <c r="K113" s="100">
        <v>0</v>
      </c>
    </row>
  </sheetData>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97:F97"/>
    <mergeCell ref="A98:F98"/>
    <mergeCell ref="A99:F99"/>
    <mergeCell ref="A100:F100"/>
    <mergeCell ref="A101:F101"/>
    <mergeCell ref="A102:F102"/>
    <mergeCell ref="A91:F91"/>
    <mergeCell ref="A92:F92"/>
    <mergeCell ref="A93:F93"/>
    <mergeCell ref="A94:F94"/>
    <mergeCell ref="A95:F95"/>
    <mergeCell ref="A96:F96"/>
    <mergeCell ref="A106:F106"/>
    <mergeCell ref="A107:F107"/>
    <mergeCell ref="A108:F108"/>
    <mergeCell ref="A109:F109"/>
    <mergeCell ref="A110:K110"/>
    <mergeCell ref="A111:F111"/>
    <mergeCell ref="A112:F112"/>
    <mergeCell ref="A113:F113"/>
    <mergeCell ref="A103:F103"/>
    <mergeCell ref="A104:F104"/>
    <mergeCell ref="A105:F105"/>
  </mergeCells>
  <dataValidations count="5">
    <dataValidation type="whole" operator="greaterThanOrEqual" allowBlank="1" showInputMessage="1" showErrorMessage="1" errorTitle="Pogrešan upis" error="Dopušten je upis samo pozitivnih cjelobrojnih vrijednosti" sqref="H71:K72 H78:K79 H74:K75 H82:K83 H55:K61 H8:K14 H36:K53 H63:K64 H67:K68 H16:K25" xr:uid="{00000000-0002-0000-0200-000000000000}">
      <formula1>0</formula1>
    </dataValidation>
    <dataValidation type="whole" operator="notEqual" allowBlank="1" showInputMessage="1" showErrorMessage="1" errorTitle="Pogrešan upis" error="Dopušten je upis samo cjelobrojnih vrijednosti" sqref="H77:K77 H80:K81 H15:K15 H85:K87 H65:K66 H70:K70 H73:K73 H26:K35 H54:K54 H62:K62 H89:K109 H111:K113"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3000000}">
      <formula1>999999999999</formula1>
    </dataValidation>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4000000}">
      <formula1>0</formula1>
    </dataValidation>
  </dataValidations>
  <pageMargins left="0.7" right="0.7" top="0.75" bottom="0.75" header="0.3" footer="0.3"/>
  <pageSetup paperSize="9" scale="63"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20" sqref="I20"/>
    </sheetView>
  </sheetViews>
  <sheetFormatPr defaultColWidth="9.109375" defaultRowHeight="13.2"/>
  <cols>
    <col min="1" max="5" width="9.109375" style="66"/>
    <col min="6" max="6" width="27.88671875" style="66" customWidth="1"/>
    <col min="7" max="7" width="9.109375" style="66"/>
    <col min="8" max="9" width="30.33203125" style="75" customWidth="1"/>
    <col min="10" max="16384" width="9.109375" style="66"/>
  </cols>
  <sheetData>
    <row r="1" spans="1:9" ht="14.4">
      <c r="A1" s="270" t="s">
        <v>213</v>
      </c>
      <c r="B1" s="271"/>
      <c r="C1" s="271"/>
      <c r="D1" s="271"/>
      <c r="E1" s="271"/>
      <c r="F1" s="271"/>
      <c r="G1" s="271"/>
      <c r="H1" s="271"/>
      <c r="I1" s="271"/>
    </row>
    <row r="2" spans="1:9" ht="14.4">
      <c r="A2" s="232" t="s">
        <v>436</v>
      </c>
      <c r="B2" s="199"/>
      <c r="C2" s="199"/>
      <c r="D2" s="199"/>
      <c r="E2" s="199"/>
      <c r="F2" s="199"/>
      <c r="G2" s="199"/>
      <c r="H2" s="199"/>
      <c r="I2" s="199"/>
    </row>
    <row r="3" spans="1:9" ht="15" customHeight="1">
      <c r="A3" s="272" t="s">
        <v>429</v>
      </c>
      <c r="B3" s="272"/>
      <c r="C3" s="272"/>
      <c r="D3" s="272"/>
      <c r="E3" s="272"/>
      <c r="F3" s="272"/>
      <c r="G3" s="272"/>
      <c r="H3" s="272"/>
      <c r="I3" s="272"/>
    </row>
    <row r="4" spans="1:9" ht="14.4">
      <c r="A4" s="273" t="s">
        <v>327</v>
      </c>
      <c r="B4" s="202"/>
      <c r="C4" s="202"/>
      <c r="D4" s="202"/>
      <c r="E4" s="202"/>
      <c r="F4" s="202"/>
      <c r="G4" s="202"/>
      <c r="H4" s="202"/>
      <c r="I4" s="203"/>
    </row>
    <row r="5" spans="1:9" ht="24.6" thickBot="1">
      <c r="A5" s="274" t="s">
        <v>56</v>
      </c>
      <c r="B5" s="275"/>
      <c r="C5" s="275"/>
      <c r="D5" s="275"/>
      <c r="E5" s="275"/>
      <c r="F5" s="276"/>
      <c r="G5" s="67" t="s">
        <v>57</v>
      </c>
      <c r="H5" s="68" t="s">
        <v>326</v>
      </c>
      <c r="I5" s="68" t="s">
        <v>155</v>
      </c>
    </row>
    <row r="6" spans="1:9" ht="14.4">
      <c r="A6" s="267">
        <v>1</v>
      </c>
      <c r="B6" s="268"/>
      <c r="C6" s="268"/>
      <c r="D6" s="268"/>
      <c r="E6" s="268"/>
      <c r="F6" s="269"/>
      <c r="G6" s="69">
        <v>2</v>
      </c>
      <c r="H6" s="70" t="s">
        <v>16</v>
      </c>
      <c r="I6" s="70" t="s">
        <v>17</v>
      </c>
    </row>
    <row r="7" spans="1:9">
      <c r="A7" s="255" t="s">
        <v>214</v>
      </c>
      <c r="B7" s="256"/>
      <c r="C7" s="256"/>
      <c r="D7" s="256"/>
      <c r="E7" s="256"/>
      <c r="F7" s="256"/>
      <c r="G7" s="256"/>
      <c r="H7" s="256"/>
      <c r="I7" s="257"/>
    </row>
    <row r="8" spans="1:9" ht="12.75" customHeight="1">
      <c r="A8" s="258" t="s">
        <v>215</v>
      </c>
      <c r="B8" s="259"/>
      <c r="C8" s="259"/>
      <c r="D8" s="259"/>
      <c r="E8" s="259"/>
      <c r="F8" s="260"/>
      <c r="G8" s="71">
        <v>1</v>
      </c>
      <c r="H8" s="106">
        <v>3045864</v>
      </c>
      <c r="I8" s="106">
        <v>15717010</v>
      </c>
    </row>
    <row r="9" spans="1:9" ht="12.75" customHeight="1">
      <c r="A9" s="261" t="s">
        <v>216</v>
      </c>
      <c r="B9" s="262"/>
      <c r="C9" s="262"/>
      <c r="D9" s="262"/>
      <c r="E9" s="262"/>
      <c r="F9" s="263"/>
      <c r="G9" s="72">
        <v>2</v>
      </c>
      <c r="H9" s="107">
        <f>H10+H11+H12+H13+H14+H15+H16+H17</f>
        <v>8751446</v>
      </c>
      <c r="I9" s="107">
        <f>I10+I11+I12+I13+I14+I15+I16+I17</f>
        <v>4624386</v>
      </c>
    </row>
    <row r="10" spans="1:9" ht="12.75" customHeight="1">
      <c r="A10" s="264" t="s">
        <v>217</v>
      </c>
      <c r="B10" s="265"/>
      <c r="C10" s="265"/>
      <c r="D10" s="265"/>
      <c r="E10" s="265"/>
      <c r="F10" s="266"/>
      <c r="G10" s="73">
        <v>3</v>
      </c>
      <c r="H10" s="108">
        <v>10811223</v>
      </c>
      <c r="I10" s="108">
        <v>12269662</v>
      </c>
    </row>
    <row r="11" spans="1:9" ht="22.2" customHeight="1">
      <c r="A11" s="264" t="s">
        <v>329</v>
      </c>
      <c r="B11" s="265"/>
      <c r="C11" s="265"/>
      <c r="D11" s="265"/>
      <c r="E11" s="265"/>
      <c r="F11" s="266"/>
      <c r="G11" s="73">
        <v>4</v>
      </c>
      <c r="H11" s="108">
        <v>-842770</v>
      </c>
      <c r="I11" s="108">
        <v>248473</v>
      </c>
    </row>
    <row r="12" spans="1:9" ht="23.4" customHeight="1">
      <c r="A12" s="264" t="s">
        <v>218</v>
      </c>
      <c r="B12" s="265"/>
      <c r="C12" s="265"/>
      <c r="D12" s="265"/>
      <c r="E12" s="265"/>
      <c r="F12" s="266"/>
      <c r="G12" s="73">
        <v>5</v>
      </c>
      <c r="H12" s="108">
        <v>0</v>
      </c>
      <c r="I12" s="108">
        <v>0</v>
      </c>
    </row>
    <row r="13" spans="1:9" ht="12.75" customHeight="1">
      <c r="A13" s="264" t="s">
        <v>219</v>
      </c>
      <c r="B13" s="265"/>
      <c r="C13" s="265"/>
      <c r="D13" s="265"/>
      <c r="E13" s="265"/>
      <c r="F13" s="266"/>
      <c r="G13" s="73">
        <v>6</v>
      </c>
      <c r="H13" s="108">
        <v>-270543</v>
      </c>
      <c r="I13" s="108">
        <v>-170078</v>
      </c>
    </row>
    <row r="14" spans="1:9" ht="12.75" customHeight="1">
      <c r="A14" s="264" t="s">
        <v>220</v>
      </c>
      <c r="B14" s="265"/>
      <c r="C14" s="265"/>
      <c r="D14" s="265"/>
      <c r="E14" s="265"/>
      <c r="F14" s="266"/>
      <c r="G14" s="73">
        <v>7</v>
      </c>
      <c r="H14" s="108">
        <v>1594679</v>
      </c>
      <c r="I14" s="108">
        <v>1289605</v>
      </c>
    </row>
    <row r="15" spans="1:9" ht="12.75" customHeight="1">
      <c r="A15" s="264" t="s">
        <v>221</v>
      </c>
      <c r="B15" s="265"/>
      <c r="C15" s="265"/>
      <c r="D15" s="265"/>
      <c r="E15" s="265"/>
      <c r="F15" s="266"/>
      <c r="G15" s="73">
        <v>8</v>
      </c>
      <c r="H15" s="108">
        <v>89492</v>
      </c>
      <c r="I15" s="108">
        <v>934074</v>
      </c>
    </row>
    <row r="16" spans="1:9" ht="12.75" customHeight="1">
      <c r="A16" s="264" t="s">
        <v>222</v>
      </c>
      <c r="B16" s="265"/>
      <c r="C16" s="265"/>
      <c r="D16" s="265"/>
      <c r="E16" s="265"/>
      <c r="F16" s="266"/>
      <c r="G16" s="73">
        <v>9</v>
      </c>
      <c r="H16" s="108">
        <v>255327</v>
      </c>
      <c r="I16" s="108">
        <v>-892567</v>
      </c>
    </row>
    <row r="17" spans="1:9" ht="25.2" customHeight="1">
      <c r="A17" s="264" t="s">
        <v>330</v>
      </c>
      <c r="B17" s="265"/>
      <c r="C17" s="265"/>
      <c r="D17" s="265"/>
      <c r="E17" s="265"/>
      <c r="F17" s="266"/>
      <c r="G17" s="73">
        <v>10</v>
      </c>
      <c r="H17" s="108">
        <v>-2885962</v>
      </c>
      <c r="I17" s="108">
        <v>-9054783</v>
      </c>
    </row>
    <row r="18" spans="1:9" ht="28.2" customHeight="1">
      <c r="A18" s="252" t="s">
        <v>228</v>
      </c>
      <c r="B18" s="253"/>
      <c r="C18" s="253"/>
      <c r="D18" s="253"/>
      <c r="E18" s="253"/>
      <c r="F18" s="254"/>
      <c r="G18" s="72">
        <v>11</v>
      </c>
      <c r="H18" s="107">
        <f>H8+H9</f>
        <v>11797310</v>
      </c>
      <c r="I18" s="107">
        <f>I8+I9</f>
        <v>20341396</v>
      </c>
    </row>
    <row r="19" spans="1:9" ht="12.75" customHeight="1">
      <c r="A19" s="261" t="s">
        <v>223</v>
      </c>
      <c r="B19" s="262"/>
      <c r="C19" s="262"/>
      <c r="D19" s="262"/>
      <c r="E19" s="262"/>
      <c r="F19" s="263"/>
      <c r="G19" s="72">
        <v>12</v>
      </c>
      <c r="H19" s="107">
        <f>H20+H21+H22+H23</f>
        <v>7022713</v>
      </c>
      <c r="I19" s="107">
        <f>I20+I21+I22+I23</f>
        <v>-1384112</v>
      </c>
    </row>
    <row r="20" spans="1:9" ht="12.75" customHeight="1">
      <c r="A20" s="264" t="s">
        <v>224</v>
      </c>
      <c r="B20" s="265"/>
      <c r="C20" s="265"/>
      <c r="D20" s="265"/>
      <c r="E20" s="265"/>
      <c r="F20" s="266"/>
      <c r="G20" s="73">
        <v>13</v>
      </c>
      <c r="H20" s="108">
        <v>-3800981</v>
      </c>
      <c r="I20" s="108">
        <v>3887813</v>
      </c>
    </row>
    <row r="21" spans="1:9" ht="12.75" customHeight="1">
      <c r="A21" s="264" t="s">
        <v>225</v>
      </c>
      <c r="B21" s="265"/>
      <c r="C21" s="265"/>
      <c r="D21" s="265"/>
      <c r="E21" s="265"/>
      <c r="F21" s="266"/>
      <c r="G21" s="73">
        <v>14</v>
      </c>
      <c r="H21" s="108">
        <v>2180230</v>
      </c>
      <c r="I21" s="108">
        <v>-6527624</v>
      </c>
    </row>
    <row r="22" spans="1:9" ht="12.75" customHeight="1">
      <c r="A22" s="264" t="s">
        <v>226</v>
      </c>
      <c r="B22" s="265"/>
      <c r="C22" s="265"/>
      <c r="D22" s="265"/>
      <c r="E22" s="265"/>
      <c r="F22" s="266"/>
      <c r="G22" s="73">
        <v>15</v>
      </c>
      <c r="H22" s="108">
        <v>8641547</v>
      </c>
      <c r="I22" s="108">
        <v>1448423</v>
      </c>
    </row>
    <row r="23" spans="1:9" ht="12.75" customHeight="1">
      <c r="A23" s="264" t="s">
        <v>227</v>
      </c>
      <c r="B23" s="265"/>
      <c r="C23" s="265"/>
      <c r="D23" s="265"/>
      <c r="E23" s="265"/>
      <c r="F23" s="266"/>
      <c r="G23" s="73">
        <v>16</v>
      </c>
      <c r="H23" s="108">
        <v>1917</v>
      </c>
      <c r="I23" s="108">
        <v>-192724</v>
      </c>
    </row>
    <row r="24" spans="1:9" ht="12.75" customHeight="1">
      <c r="A24" s="252" t="s">
        <v>229</v>
      </c>
      <c r="B24" s="253"/>
      <c r="C24" s="253"/>
      <c r="D24" s="253"/>
      <c r="E24" s="253"/>
      <c r="F24" s="254"/>
      <c r="G24" s="72">
        <v>17</v>
      </c>
      <c r="H24" s="107">
        <f>H18+H19</f>
        <v>18820023</v>
      </c>
      <c r="I24" s="107">
        <f>I18+I19</f>
        <v>18957284</v>
      </c>
    </row>
    <row r="25" spans="1:9" ht="12.75" customHeight="1">
      <c r="A25" s="243" t="s">
        <v>230</v>
      </c>
      <c r="B25" s="244"/>
      <c r="C25" s="244"/>
      <c r="D25" s="244"/>
      <c r="E25" s="244"/>
      <c r="F25" s="245"/>
      <c r="G25" s="73">
        <v>18</v>
      </c>
      <c r="H25" s="108">
        <v>-1621285</v>
      </c>
      <c r="I25" s="108">
        <v>-1338351</v>
      </c>
    </row>
    <row r="26" spans="1:9" ht="12.75" customHeight="1">
      <c r="A26" s="243" t="s">
        <v>231</v>
      </c>
      <c r="B26" s="244"/>
      <c r="C26" s="244"/>
      <c r="D26" s="244"/>
      <c r="E26" s="244"/>
      <c r="F26" s="245"/>
      <c r="G26" s="73">
        <v>19</v>
      </c>
      <c r="H26" s="108">
        <v>-742817</v>
      </c>
      <c r="I26" s="108">
        <v>-1411576</v>
      </c>
    </row>
    <row r="27" spans="1:9" ht="25.2" customHeight="1">
      <c r="A27" s="249" t="s">
        <v>232</v>
      </c>
      <c r="B27" s="250"/>
      <c r="C27" s="250"/>
      <c r="D27" s="250"/>
      <c r="E27" s="250"/>
      <c r="F27" s="251"/>
      <c r="G27" s="74">
        <v>20</v>
      </c>
      <c r="H27" s="109">
        <f>H24+H25+H26</f>
        <v>16455921</v>
      </c>
      <c r="I27" s="109">
        <f>I24+I25+I26</f>
        <v>16207357</v>
      </c>
    </row>
    <row r="28" spans="1:9">
      <c r="A28" s="255" t="s">
        <v>233</v>
      </c>
      <c r="B28" s="256"/>
      <c r="C28" s="256"/>
      <c r="D28" s="256"/>
      <c r="E28" s="256"/>
      <c r="F28" s="256"/>
      <c r="G28" s="256"/>
      <c r="H28" s="256"/>
      <c r="I28" s="257"/>
    </row>
    <row r="29" spans="1:9" ht="30.6" customHeight="1">
      <c r="A29" s="258" t="s">
        <v>234</v>
      </c>
      <c r="B29" s="259"/>
      <c r="C29" s="259"/>
      <c r="D29" s="259"/>
      <c r="E29" s="259"/>
      <c r="F29" s="260"/>
      <c r="G29" s="71">
        <v>21</v>
      </c>
      <c r="H29" s="110">
        <v>2318585</v>
      </c>
      <c r="I29" s="110">
        <v>146838</v>
      </c>
    </row>
    <row r="30" spans="1:9" ht="12.75" customHeight="1">
      <c r="A30" s="243" t="s">
        <v>235</v>
      </c>
      <c r="B30" s="244"/>
      <c r="C30" s="244"/>
      <c r="D30" s="244"/>
      <c r="E30" s="244"/>
      <c r="F30" s="245"/>
      <c r="G30" s="73">
        <v>22</v>
      </c>
      <c r="H30" s="111">
        <v>0</v>
      </c>
      <c r="I30" s="111">
        <v>0</v>
      </c>
    </row>
    <row r="31" spans="1:9" ht="12.75" customHeight="1">
      <c r="A31" s="243" t="s">
        <v>236</v>
      </c>
      <c r="B31" s="244"/>
      <c r="C31" s="244"/>
      <c r="D31" s="244"/>
      <c r="E31" s="244"/>
      <c r="F31" s="245"/>
      <c r="G31" s="73">
        <v>23</v>
      </c>
      <c r="H31" s="111">
        <v>288112</v>
      </c>
      <c r="I31" s="111">
        <v>170078</v>
      </c>
    </row>
    <row r="32" spans="1:9" ht="12.75" customHeight="1">
      <c r="A32" s="243" t="s">
        <v>237</v>
      </c>
      <c r="B32" s="244"/>
      <c r="C32" s="244"/>
      <c r="D32" s="244"/>
      <c r="E32" s="244"/>
      <c r="F32" s="245"/>
      <c r="G32" s="73">
        <v>24</v>
      </c>
      <c r="H32" s="111">
        <v>617862</v>
      </c>
      <c r="I32" s="111">
        <v>5850193</v>
      </c>
    </row>
    <row r="33" spans="1:9" ht="22.95" customHeight="1">
      <c r="A33" s="243" t="s">
        <v>238</v>
      </c>
      <c r="B33" s="244"/>
      <c r="C33" s="244"/>
      <c r="D33" s="244"/>
      <c r="E33" s="244"/>
      <c r="F33" s="245"/>
      <c r="G33" s="73">
        <v>25</v>
      </c>
      <c r="H33" s="111">
        <v>0</v>
      </c>
      <c r="I33" s="111">
        <v>0</v>
      </c>
    </row>
    <row r="34" spans="1:9" ht="12.75" customHeight="1">
      <c r="A34" s="243" t="s">
        <v>239</v>
      </c>
      <c r="B34" s="244"/>
      <c r="C34" s="244"/>
      <c r="D34" s="244"/>
      <c r="E34" s="244"/>
      <c r="F34" s="245"/>
      <c r="G34" s="73">
        <v>26</v>
      </c>
      <c r="H34" s="111">
        <v>0</v>
      </c>
      <c r="I34" s="111">
        <v>0</v>
      </c>
    </row>
    <row r="35" spans="1:9" ht="12.75" customHeight="1">
      <c r="A35" s="252" t="s">
        <v>240</v>
      </c>
      <c r="B35" s="253"/>
      <c r="C35" s="253"/>
      <c r="D35" s="253"/>
      <c r="E35" s="253"/>
      <c r="F35" s="254"/>
      <c r="G35" s="72">
        <v>27</v>
      </c>
      <c r="H35" s="112">
        <f>H29+H30+H31+H32+H33+H34</f>
        <v>3224559</v>
      </c>
      <c r="I35" s="112">
        <f>I29+I30+I31+I32+I33+I34</f>
        <v>6167109</v>
      </c>
    </row>
    <row r="36" spans="1:9" ht="25.5" customHeight="1">
      <c r="A36" s="243" t="s">
        <v>241</v>
      </c>
      <c r="B36" s="244"/>
      <c r="C36" s="244"/>
      <c r="D36" s="244"/>
      <c r="E36" s="244"/>
      <c r="F36" s="245"/>
      <c r="G36" s="73">
        <v>28</v>
      </c>
      <c r="H36" s="111">
        <v>-12907441</v>
      </c>
      <c r="I36" s="111">
        <v>-5334955</v>
      </c>
    </row>
    <row r="37" spans="1:9" ht="12.75" customHeight="1">
      <c r="A37" s="243" t="s">
        <v>242</v>
      </c>
      <c r="B37" s="244"/>
      <c r="C37" s="244"/>
      <c r="D37" s="244"/>
      <c r="E37" s="244"/>
      <c r="F37" s="245"/>
      <c r="G37" s="73">
        <v>29</v>
      </c>
      <c r="H37" s="111">
        <v>0</v>
      </c>
      <c r="I37" s="111">
        <v>0</v>
      </c>
    </row>
    <row r="38" spans="1:9" ht="23.4" customHeight="1">
      <c r="A38" s="243" t="s">
        <v>243</v>
      </c>
      <c r="B38" s="244"/>
      <c r="C38" s="244"/>
      <c r="D38" s="244"/>
      <c r="E38" s="244"/>
      <c r="F38" s="245"/>
      <c r="G38" s="73">
        <v>30</v>
      </c>
      <c r="H38" s="111">
        <v>0</v>
      </c>
      <c r="I38" s="111">
        <v>0</v>
      </c>
    </row>
    <row r="39" spans="1:9" ht="12.75" customHeight="1">
      <c r="A39" s="243" t="s">
        <v>244</v>
      </c>
      <c r="B39" s="244"/>
      <c r="C39" s="244"/>
      <c r="D39" s="244"/>
      <c r="E39" s="244"/>
      <c r="F39" s="245"/>
      <c r="G39" s="73">
        <v>31</v>
      </c>
      <c r="H39" s="111">
        <v>0</v>
      </c>
      <c r="I39" s="111">
        <v>0</v>
      </c>
    </row>
    <row r="40" spans="1:9" ht="12.75" customHeight="1">
      <c r="A40" s="243" t="s">
        <v>245</v>
      </c>
      <c r="B40" s="244"/>
      <c r="C40" s="244"/>
      <c r="D40" s="244"/>
      <c r="E40" s="244"/>
      <c r="F40" s="245"/>
      <c r="G40" s="73">
        <v>32</v>
      </c>
      <c r="H40" s="111">
        <v>0</v>
      </c>
      <c r="I40" s="111">
        <v>0</v>
      </c>
    </row>
    <row r="41" spans="1:9" ht="24" customHeight="1">
      <c r="A41" s="252" t="s">
        <v>246</v>
      </c>
      <c r="B41" s="253"/>
      <c r="C41" s="253"/>
      <c r="D41" s="253"/>
      <c r="E41" s="253"/>
      <c r="F41" s="254"/>
      <c r="G41" s="72">
        <v>33</v>
      </c>
      <c r="H41" s="112">
        <f>H36+H37+H38+H39+H40</f>
        <v>-12907441</v>
      </c>
      <c r="I41" s="112">
        <f>I36+I37+I38+I39+I40</f>
        <v>-5334955</v>
      </c>
    </row>
    <row r="42" spans="1:9" ht="29.4" customHeight="1">
      <c r="A42" s="249" t="s">
        <v>247</v>
      </c>
      <c r="B42" s="250"/>
      <c r="C42" s="250"/>
      <c r="D42" s="250"/>
      <c r="E42" s="250"/>
      <c r="F42" s="251"/>
      <c r="G42" s="74">
        <v>34</v>
      </c>
      <c r="H42" s="113">
        <f>H35+H41</f>
        <v>-9682882</v>
      </c>
      <c r="I42" s="113">
        <f>I35+I41</f>
        <v>832154</v>
      </c>
    </row>
    <row r="43" spans="1:9">
      <c r="A43" s="255" t="s">
        <v>248</v>
      </c>
      <c r="B43" s="256"/>
      <c r="C43" s="256"/>
      <c r="D43" s="256"/>
      <c r="E43" s="256"/>
      <c r="F43" s="256"/>
      <c r="G43" s="256"/>
      <c r="H43" s="256"/>
      <c r="I43" s="257"/>
    </row>
    <row r="44" spans="1:9" ht="12.75" customHeight="1">
      <c r="A44" s="258" t="s">
        <v>249</v>
      </c>
      <c r="B44" s="259"/>
      <c r="C44" s="259"/>
      <c r="D44" s="259"/>
      <c r="E44" s="259"/>
      <c r="F44" s="260"/>
      <c r="G44" s="71">
        <v>35</v>
      </c>
      <c r="H44" s="110">
        <v>0</v>
      </c>
      <c r="I44" s="110">
        <v>0</v>
      </c>
    </row>
    <row r="45" spans="1:9" ht="25.2" customHeight="1">
      <c r="A45" s="243" t="s">
        <v>331</v>
      </c>
      <c r="B45" s="244"/>
      <c r="C45" s="244"/>
      <c r="D45" s="244"/>
      <c r="E45" s="244"/>
      <c r="F45" s="245"/>
      <c r="G45" s="73">
        <v>36</v>
      </c>
      <c r="H45" s="111">
        <v>0</v>
      </c>
      <c r="I45" s="111">
        <v>0</v>
      </c>
    </row>
    <row r="46" spans="1:9" ht="12.75" customHeight="1">
      <c r="A46" s="243" t="s">
        <v>250</v>
      </c>
      <c r="B46" s="244"/>
      <c r="C46" s="244"/>
      <c r="D46" s="244"/>
      <c r="E46" s="244"/>
      <c r="F46" s="245"/>
      <c r="G46" s="73">
        <v>37</v>
      </c>
      <c r="H46" s="111">
        <v>21398231</v>
      </c>
      <c r="I46" s="111">
        <v>16900000</v>
      </c>
    </row>
    <row r="47" spans="1:9" ht="12.75" customHeight="1">
      <c r="A47" s="243" t="s">
        <v>251</v>
      </c>
      <c r="B47" s="244"/>
      <c r="C47" s="244"/>
      <c r="D47" s="244"/>
      <c r="E47" s="244"/>
      <c r="F47" s="245"/>
      <c r="G47" s="73">
        <v>38</v>
      </c>
      <c r="H47" s="111">
        <v>0</v>
      </c>
      <c r="I47" s="111">
        <v>0</v>
      </c>
    </row>
    <row r="48" spans="1:9" ht="22.2" customHeight="1">
      <c r="A48" s="252" t="s">
        <v>252</v>
      </c>
      <c r="B48" s="253"/>
      <c r="C48" s="253"/>
      <c r="D48" s="253"/>
      <c r="E48" s="253"/>
      <c r="F48" s="254"/>
      <c r="G48" s="72">
        <v>39</v>
      </c>
      <c r="H48" s="112">
        <f>H44+H45+H46+H47</f>
        <v>21398231</v>
      </c>
      <c r="I48" s="112">
        <f>I44+I45+I46+I47</f>
        <v>16900000</v>
      </c>
    </row>
    <row r="49" spans="1:9" ht="24.6" customHeight="1">
      <c r="A49" s="243" t="s">
        <v>253</v>
      </c>
      <c r="B49" s="244"/>
      <c r="C49" s="244"/>
      <c r="D49" s="244"/>
      <c r="E49" s="244"/>
      <c r="F49" s="245"/>
      <c r="G49" s="73">
        <v>40</v>
      </c>
      <c r="H49" s="111">
        <v>-27221109</v>
      </c>
      <c r="I49" s="111">
        <v>-28077834</v>
      </c>
    </row>
    <row r="50" spans="1:9" ht="12.75" customHeight="1">
      <c r="A50" s="243" t="s">
        <v>254</v>
      </c>
      <c r="B50" s="244"/>
      <c r="C50" s="244"/>
      <c r="D50" s="244"/>
      <c r="E50" s="244"/>
      <c r="F50" s="245"/>
      <c r="G50" s="73">
        <v>41</v>
      </c>
      <c r="H50" s="111">
        <v>0</v>
      </c>
      <c r="I50" s="111">
        <v>0</v>
      </c>
    </row>
    <row r="51" spans="1:9" ht="12.75" customHeight="1">
      <c r="A51" s="243" t="s">
        <v>255</v>
      </c>
      <c r="B51" s="244"/>
      <c r="C51" s="244"/>
      <c r="D51" s="244"/>
      <c r="E51" s="244"/>
      <c r="F51" s="245"/>
      <c r="G51" s="73">
        <v>42</v>
      </c>
      <c r="H51" s="111">
        <v>-1144085</v>
      </c>
      <c r="I51" s="111">
        <v>-1105447</v>
      </c>
    </row>
    <row r="52" spans="1:9" ht="22.95" customHeight="1">
      <c r="A52" s="243" t="s">
        <v>256</v>
      </c>
      <c r="B52" s="244"/>
      <c r="C52" s="244"/>
      <c r="D52" s="244"/>
      <c r="E52" s="244"/>
      <c r="F52" s="245"/>
      <c r="G52" s="73">
        <v>43</v>
      </c>
      <c r="H52" s="111">
        <v>0</v>
      </c>
      <c r="I52" s="111">
        <v>0</v>
      </c>
    </row>
    <row r="53" spans="1:9" ht="12.75" customHeight="1">
      <c r="A53" s="243" t="s">
        <v>257</v>
      </c>
      <c r="B53" s="244"/>
      <c r="C53" s="244"/>
      <c r="D53" s="244"/>
      <c r="E53" s="244"/>
      <c r="F53" s="245"/>
      <c r="G53" s="73">
        <v>44</v>
      </c>
      <c r="H53" s="111">
        <v>0</v>
      </c>
      <c r="I53" s="111">
        <v>0</v>
      </c>
    </row>
    <row r="54" spans="1:9" ht="30.6" customHeight="1">
      <c r="A54" s="252" t="s">
        <v>258</v>
      </c>
      <c r="B54" s="253"/>
      <c r="C54" s="253"/>
      <c r="D54" s="253"/>
      <c r="E54" s="253"/>
      <c r="F54" s="254"/>
      <c r="G54" s="72">
        <v>45</v>
      </c>
      <c r="H54" s="112">
        <f>H49+H50+H51+H52+H53</f>
        <v>-28365194</v>
      </c>
      <c r="I54" s="112">
        <f>I49+I50+I51+I52+I53</f>
        <v>-29183281</v>
      </c>
    </row>
    <row r="55" spans="1:9" ht="29.4" customHeight="1">
      <c r="A55" s="240" t="s">
        <v>259</v>
      </c>
      <c r="B55" s="241"/>
      <c r="C55" s="241"/>
      <c r="D55" s="241"/>
      <c r="E55" s="241"/>
      <c r="F55" s="242"/>
      <c r="G55" s="72">
        <v>46</v>
      </c>
      <c r="H55" s="112">
        <f>H48+H54</f>
        <v>-6966963</v>
      </c>
      <c r="I55" s="112">
        <f>I48+I54</f>
        <v>-12283281</v>
      </c>
    </row>
    <row r="56" spans="1:9">
      <c r="A56" s="243" t="s">
        <v>260</v>
      </c>
      <c r="B56" s="244"/>
      <c r="C56" s="244"/>
      <c r="D56" s="244"/>
      <c r="E56" s="244"/>
      <c r="F56" s="245"/>
      <c r="G56" s="73">
        <v>47</v>
      </c>
      <c r="H56" s="111">
        <v>-11752</v>
      </c>
      <c r="I56" s="111">
        <v>-24322</v>
      </c>
    </row>
    <row r="57" spans="1:9" ht="26.4" customHeight="1">
      <c r="A57" s="240" t="s">
        <v>261</v>
      </c>
      <c r="B57" s="241"/>
      <c r="C57" s="241"/>
      <c r="D57" s="241"/>
      <c r="E57" s="241"/>
      <c r="F57" s="242"/>
      <c r="G57" s="72">
        <v>48</v>
      </c>
      <c r="H57" s="112">
        <f>H27+H42+H55+H56</f>
        <v>-205676</v>
      </c>
      <c r="I57" s="112">
        <f>I27+I42+I55+I56</f>
        <v>4731908</v>
      </c>
    </row>
    <row r="58" spans="1:9">
      <c r="A58" s="246" t="s">
        <v>262</v>
      </c>
      <c r="B58" s="247"/>
      <c r="C58" s="247"/>
      <c r="D58" s="247"/>
      <c r="E58" s="247"/>
      <c r="F58" s="248"/>
      <c r="G58" s="73">
        <v>49</v>
      </c>
      <c r="H58" s="111">
        <v>3249551</v>
      </c>
      <c r="I58" s="111">
        <v>3043873</v>
      </c>
    </row>
    <row r="59" spans="1:9" ht="31.2" customHeight="1">
      <c r="A59" s="249" t="s">
        <v>263</v>
      </c>
      <c r="B59" s="250"/>
      <c r="C59" s="250"/>
      <c r="D59" s="250"/>
      <c r="E59" s="250"/>
      <c r="F59" s="251"/>
      <c r="G59" s="74">
        <v>50</v>
      </c>
      <c r="H59" s="113">
        <f>H57+H58</f>
        <v>3043875</v>
      </c>
      <c r="I59" s="113">
        <f>I57+I58</f>
        <v>7775781</v>
      </c>
    </row>
  </sheetData>
  <mergeCells count="59">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I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I43"/>
    <mergeCell ref="A44:F44"/>
    <mergeCell ref="A45:F45"/>
    <mergeCell ref="A46:F46"/>
    <mergeCell ref="A47:F47"/>
    <mergeCell ref="A48:F48"/>
    <mergeCell ref="A49:F49"/>
    <mergeCell ref="A50:F50"/>
    <mergeCell ref="A51:F51"/>
    <mergeCell ref="A52:F52"/>
    <mergeCell ref="A53:F53"/>
    <mergeCell ref="A55:F55"/>
    <mergeCell ref="A56:F56"/>
    <mergeCell ref="A57:F57"/>
    <mergeCell ref="A58:F58"/>
    <mergeCell ref="A59:F59"/>
  </mergeCells>
  <dataValidations count="5">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3000000}">
      <formula1>9999999998</formula1>
    </dataValidation>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4000000}">
      <formula1>0</formula1>
    </dataValidation>
    <dataValidation type="whole" operator="greaterThanOrEqual" allowBlank="1" showInputMessage="1" showErrorMessage="1" errorTitle="Incorrect entry" error="You can enter only positive whole numbers or a zero" sqref="H14:I14 H10:I10 H29:I35 H44:I48 H58:I59" xr:uid="{E7ABA7FF-F168-4473-91EA-888A4133D841}">
      <formula1>0</formula1>
    </dataValidation>
    <dataValidation type="whole" operator="lessThanOrEqual" allowBlank="1" showInputMessage="1" showErrorMessage="1" errorTitle="Incorrect entry" error="You can enter only negative whole numbers or a zero" sqref="H13:I13 H25:I25 H36:I38 H40:I41 H49:I54" xr:uid="{5A056854-89F4-40A6-99B2-811E323F0112}">
      <formula1>0</formula1>
    </dataValidation>
    <dataValidation type="whole" operator="notEqual" allowBlank="1" showInputMessage="1" showErrorMessage="1" errorTitle="Incorrect entry" error="You can enter only whole numbers or a zero" sqref="H8:I27 H39:I39 H42:I42 H55:I57" xr:uid="{998A8ECC-1EFF-4464-B8E8-EAFC2AAADEF7}">
      <formula1>999999999999</formula1>
    </dataValidation>
  </dataValidations>
  <pageMargins left="0.7" right="0.7" top="0.75" bottom="0.75" header="0.3" footer="0.3"/>
  <pageSetup paperSize="9" scale="61" orientation="portrait" r:id="rId1"/>
  <ignoredErrors>
    <ignoredError sqref="H6:I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63"/>
  <sheetViews>
    <sheetView view="pageBreakPreview" zoomScaleNormal="100" zoomScaleSheetLayoutView="100" workbookViewId="0">
      <selection sqref="A1:J1"/>
    </sheetView>
  </sheetViews>
  <sheetFormatPr defaultRowHeight="13.2"/>
  <cols>
    <col min="1" max="4" width="9.109375" style="58"/>
    <col min="5" max="5" width="10.109375" style="58" bestFit="1" customWidth="1"/>
    <col min="6" max="6" width="10" style="58" customWidth="1"/>
    <col min="7" max="7" width="10.33203125" style="58" bestFit="1" customWidth="1"/>
    <col min="8" max="9" width="13.44140625" style="65" customWidth="1"/>
    <col min="10" max="10" width="13.6640625" style="65" customWidth="1"/>
    <col min="11" max="25" width="13.44140625" style="65" customWidth="1"/>
    <col min="26" max="26" width="13.44140625" style="58" customWidth="1"/>
    <col min="27" max="261" width="9.109375" style="58"/>
    <col min="262" max="262" width="10.109375" style="58" bestFit="1" customWidth="1"/>
    <col min="263" max="266" width="9.109375" style="58"/>
    <col min="267" max="268" width="9.88671875" style="58" bestFit="1" customWidth="1"/>
    <col min="269" max="517" width="9.109375" style="58"/>
    <col min="518" max="518" width="10.109375" style="58" bestFit="1" customWidth="1"/>
    <col min="519" max="522" width="9.109375" style="58"/>
    <col min="523" max="524" width="9.88671875" style="58" bestFit="1" customWidth="1"/>
    <col min="525" max="773" width="9.109375" style="58"/>
    <col min="774" max="774" width="10.109375" style="58" bestFit="1" customWidth="1"/>
    <col min="775" max="778" width="9.109375" style="58"/>
    <col min="779" max="780" width="9.88671875" style="58" bestFit="1" customWidth="1"/>
    <col min="781" max="1029" width="9.109375" style="58"/>
    <col min="1030" max="1030" width="10.109375" style="58" bestFit="1" customWidth="1"/>
    <col min="1031" max="1034" width="9.109375" style="58"/>
    <col min="1035" max="1036" width="9.88671875" style="58" bestFit="1" customWidth="1"/>
    <col min="1037" max="1285" width="9.109375" style="58"/>
    <col min="1286" max="1286" width="10.109375" style="58" bestFit="1" customWidth="1"/>
    <col min="1287" max="1290" width="9.109375" style="58"/>
    <col min="1291" max="1292" width="9.88671875" style="58" bestFit="1" customWidth="1"/>
    <col min="1293" max="1541" width="9.109375" style="58"/>
    <col min="1542" max="1542" width="10.109375" style="58" bestFit="1" customWidth="1"/>
    <col min="1543" max="1546" width="9.109375" style="58"/>
    <col min="1547" max="1548" width="9.88671875" style="58" bestFit="1" customWidth="1"/>
    <col min="1549" max="1797" width="9.109375" style="58"/>
    <col min="1798" max="1798" width="10.109375" style="58" bestFit="1" customWidth="1"/>
    <col min="1799" max="1802" width="9.109375" style="58"/>
    <col min="1803" max="1804" width="9.88671875" style="58" bestFit="1" customWidth="1"/>
    <col min="1805" max="2053" width="9.109375" style="58"/>
    <col min="2054" max="2054" width="10.109375" style="58" bestFit="1" customWidth="1"/>
    <col min="2055" max="2058" width="9.109375" style="58"/>
    <col min="2059" max="2060" width="9.88671875" style="58" bestFit="1" customWidth="1"/>
    <col min="2061" max="2309" width="9.109375" style="58"/>
    <col min="2310" max="2310" width="10.109375" style="58" bestFit="1" customWidth="1"/>
    <col min="2311" max="2314" width="9.109375" style="58"/>
    <col min="2315" max="2316" width="9.88671875" style="58" bestFit="1" customWidth="1"/>
    <col min="2317" max="2565" width="9.109375" style="58"/>
    <col min="2566" max="2566" width="10.109375" style="58" bestFit="1" customWidth="1"/>
    <col min="2567" max="2570" width="9.109375" style="58"/>
    <col min="2571" max="2572" width="9.88671875" style="58" bestFit="1" customWidth="1"/>
    <col min="2573" max="2821" width="9.109375" style="58"/>
    <col min="2822" max="2822" width="10.109375" style="58" bestFit="1" customWidth="1"/>
    <col min="2823" max="2826" width="9.109375" style="58"/>
    <col min="2827" max="2828" width="9.88671875" style="58" bestFit="1" customWidth="1"/>
    <col min="2829" max="3077" width="9.109375" style="58"/>
    <col min="3078" max="3078" width="10.109375" style="58" bestFit="1" customWidth="1"/>
    <col min="3079" max="3082" width="9.109375" style="58"/>
    <col min="3083" max="3084" width="9.88671875" style="58" bestFit="1" customWidth="1"/>
    <col min="3085" max="3333" width="9.109375" style="58"/>
    <col min="3334" max="3334" width="10.109375" style="58" bestFit="1" customWidth="1"/>
    <col min="3335" max="3338" width="9.109375" style="58"/>
    <col min="3339" max="3340" width="9.88671875" style="58" bestFit="1" customWidth="1"/>
    <col min="3341" max="3589" width="9.109375" style="58"/>
    <col min="3590" max="3590" width="10.109375" style="58" bestFit="1" customWidth="1"/>
    <col min="3591" max="3594" width="9.109375" style="58"/>
    <col min="3595" max="3596" width="9.88671875" style="58" bestFit="1" customWidth="1"/>
    <col min="3597" max="3845" width="9.109375" style="58"/>
    <col min="3846" max="3846" width="10.109375" style="58" bestFit="1" customWidth="1"/>
    <col min="3847" max="3850" width="9.109375" style="58"/>
    <col min="3851" max="3852" width="9.88671875" style="58" bestFit="1" customWidth="1"/>
    <col min="3853" max="4101" width="9.109375" style="58"/>
    <col min="4102" max="4102" width="10.109375" style="58" bestFit="1" customWidth="1"/>
    <col min="4103" max="4106" width="9.109375" style="58"/>
    <col min="4107" max="4108" width="9.88671875" style="58" bestFit="1" customWidth="1"/>
    <col min="4109" max="4357" width="9.109375" style="58"/>
    <col min="4358" max="4358" width="10.109375" style="58" bestFit="1" customWidth="1"/>
    <col min="4359" max="4362" width="9.109375" style="58"/>
    <col min="4363" max="4364" width="9.88671875" style="58" bestFit="1" customWidth="1"/>
    <col min="4365" max="4613" width="9.109375" style="58"/>
    <col min="4614" max="4614" width="10.109375" style="58" bestFit="1" customWidth="1"/>
    <col min="4615" max="4618" width="9.109375" style="58"/>
    <col min="4619" max="4620" width="9.88671875" style="58" bestFit="1" customWidth="1"/>
    <col min="4621" max="4869" width="9.109375" style="58"/>
    <col min="4870" max="4870" width="10.109375" style="58" bestFit="1" customWidth="1"/>
    <col min="4871" max="4874" width="9.109375" style="58"/>
    <col min="4875" max="4876" width="9.88671875" style="58" bestFit="1" customWidth="1"/>
    <col min="4877" max="5125" width="9.109375" style="58"/>
    <col min="5126" max="5126" width="10.109375" style="58" bestFit="1" customWidth="1"/>
    <col min="5127" max="5130" width="9.109375" style="58"/>
    <col min="5131" max="5132" width="9.88671875" style="58" bestFit="1" customWidth="1"/>
    <col min="5133" max="5381" width="9.109375" style="58"/>
    <col min="5382" max="5382" width="10.109375" style="58" bestFit="1" customWidth="1"/>
    <col min="5383" max="5386" width="9.109375" style="58"/>
    <col min="5387" max="5388" width="9.88671875" style="58" bestFit="1" customWidth="1"/>
    <col min="5389" max="5637" width="9.109375" style="58"/>
    <col min="5638" max="5638" width="10.109375" style="58" bestFit="1" customWidth="1"/>
    <col min="5639" max="5642" width="9.109375" style="58"/>
    <col min="5643" max="5644" width="9.88671875" style="58" bestFit="1" customWidth="1"/>
    <col min="5645" max="5893" width="9.109375" style="58"/>
    <col min="5894" max="5894" width="10.109375" style="58" bestFit="1" customWidth="1"/>
    <col min="5895" max="5898" width="9.109375" style="58"/>
    <col min="5899" max="5900" width="9.88671875" style="58" bestFit="1" customWidth="1"/>
    <col min="5901" max="6149" width="9.109375" style="58"/>
    <col min="6150" max="6150" width="10.109375" style="58" bestFit="1" customWidth="1"/>
    <col min="6151" max="6154" width="9.109375" style="58"/>
    <col min="6155" max="6156" width="9.88671875" style="58" bestFit="1" customWidth="1"/>
    <col min="6157" max="6405" width="9.109375" style="58"/>
    <col min="6406" max="6406" width="10.109375" style="58" bestFit="1" customWidth="1"/>
    <col min="6407" max="6410" width="9.109375" style="58"/>
    <col min="6411" max="6412" width="9.88671875" style="58" bestFit="1" customWidth="1"/>
    <col min="6413" max="6661" width="9.109375" style="58"/>
    <col min="6662" max="6662" width="10.109375" style="58" bestFit="1" customWidth="1"/>
    <col min="6663" max="6666" width="9.109375" style="58"/>
    <col min="6667" max="6668" width="9.88671875" style="58" bestFit="1" customWidth="1"/>
    <col min="6669" max="6917" width="9.109375" style="58"/>
    <col min="6918" max="6918" width="10.109375" style="58" bestFit="1" customWidth="1"/>
    <col min="6919" max="6922" width="9.109375" style="58"/>
    <col min="6923" max="6924" width="9.88671875" style="58" bestFit="1" customWidth="1"/>
    <col min="6925" max="7173" width="9.109375" style="58"/>
    <col min="7174" max="7174" width="10.109375" style="58" bestFit="1" customWidth="1"/>
    <col min="7175" max="7178" width="9.109375" style="58"/>
    <col min="7179" max="7180" width="9.88671875" style="58" bestFit="1" customWidth="1"/>
    <col min="7181" max="7429" width="9.109375" style="58"/>
    <col min="7430" max="7430" width="10.109375" style="58" bestFit="1" customWidth="1"/>
    <col min="7431" max="7434" width="9.109375" style="58"/>
    <col min="7435" max="7436" width="9.88671875" style="58" bestFit="1" customWidth="1"/>
    <col min="7437" max="7685" width="9.109375" style="58"/>
    <col min="7686" max="7686" width="10.109375" style="58" bestFit="1" customWidth="1"/>
    <col min="7687" max="7690" width="9.109375" style="58"/>
    <col min="7691" max="7692" width="9.88671875" style="58" bestFit="1" customWidth="1"/>
    <col min="7693" max="7941" width="9.109375" style="58"/>
    <col min="7942" max="7942" width="10.109375" style="58" bestFit="1" customWidth="1"/>
    <col min="7943" max="7946" width="9.109375" style="58"/>
    <col min="7947" max="7948" width="9.88671875" style="58" bestFit="1" customWidth="1"/>
    <col min="7949" max="8197" width="9.109375" style="58"/>
    <col min="8198" max="8198" width="10.109375" style="58" bestFit="1" customWidth="1"/>
    <col min="8199" max="8202" width="9.109375" style="58"/>
    <col min="8203" max="8204" width="9.88671875" style="58" bestFit="1" customWidth="1"/>
    <col min="8205" max="8453" width="9.109375" style="58"/>
    <col min="8454" max="8454" width="10.109375" style="58" bestFit="1" customWidth="1"/>
    <col min="8455" max="8458" width="9.109375" style="58"/>
    <col min="8459" max="8460" width="9.88671875" style="58" bestFit="1" customWidth="1"/>
    <col min="8461" max="8709" width="9.109375" style="58"/>
    <col min="8710" max="8710" width="10.109375" style="58" bestFit="1" customWidth="1"/>
    <col min="8711" max="8714" width="9.109375" style="58"/>
    <col min="8715" max="8716" width="9.88671875" style="58" bestFit="1" customWidth="1"/>
    <col min="8717" max="8965" width="9.109375" style="58"/>
    <col min="8966" max="8966" width="10.109375" style="58" bestFit="1" customWidth="1"/>
    <col min="8967" max="8970" width="9.109375" style="58"/>
    <col min="8971" max="8972" width="9.88671875" style="58" bestFit="1" customWidth="1"/>
    <col min="8973" max="9221" width="9.109375" style="58"/>
    <col min="9222" max="9222" width="10.109375" style="58" bestFit="1" customWidth="1"/>
    <col min="9223" max="9226" width="9.109375" style="58"/>
    <col min="9227" max="9228" width="9.88671875" style="58" bestFit="1" customWidth="1"/>
    <col min="9229" max="9477" width="9.109375" style="58"/>
    <col min="9478" max="9478" width="10.109375" style="58" bestFit="1" customWidth="1"/>
    <col min="9479" max="9482" width="9.109375" style="58"/>
    <col min="9483" max="9484" width="9.88671875" style="58" bestFit="1" customWidth="1"/>
    <col min="9485" max="9733" width="9.109375" style="58"/>
    <col min="9734" max="9734" width="10.109375" style="58" bestFit="1" customWidth="1"/>
    <col min="9735" max="9738" width="9.109375" style="58"/>
    <col min="9739" max="9740" width="9.88671875" style="58" bestFit="1" customWidth="1"/>
    <col min="9741" max="9989" width="9.109375" style="58"/>
    <col min="9990" max="9990" width="10.109375" style="58" bestFit="1" customWidth="1"/>
    <col min="9991" max="9994" width="9.109375" style="58"/>
    <col min="9995" max="9996" width="9.88671875" style="58" bestFit="1" customWidth="1"/>
    <col min="9997" max="10245" width="9.109375" style="58"/>
    <col min="10246" max="10246" width="10.109375" style="58" bestFit="1" customWidth="1"/>
    <col min="10247" max="10250" width="9.109375" style="58"/>
    <col min="10251" max="10252" width="9.88671875" style="58" bestFit="1" customWidth="1"/>
    <col min="10253" max="10501" width="9.109375" style="58"/>
    <col min="10502" max="10502" width="10.109375" style="58" bestFit="1" customWidth="1"/>
    <col min="10503" max="10506" width="9.109375" style="58"/>
    <col min="10507" max="10508" width="9.88671875" style="58" bestFit="1" customWidth="1"/>
    <col min="10509" max="10757" width="9.109375" style="58"/>
    <col min="10758" max="10758" width="10.109375" style="58" bestFit="1" customWidth="1"/>
    <col min="10759" max="10762" width="9.109375" style="58"/>
    <col min="10763" max="10764" width="9.88671875" style="58" bestFit="1" customWidth="1"/>
    <col min="10765" max="11013" width="9.109375" style="58"/>
    <col min="11014" max="11014" width="10.109375" style="58" bestFit="1" customWidth="1"/>
    <col min="11015" max="11018" width="9.109375" style="58"/>
    <col min="11019" max="11020" width="9.88671875" style="58" bestFit="1" customWidth="1"/>
    <col min="11021" max="11269" width="9.109375" style="58"/>
    <col min="11270" max="11270" width="10.109375" style="58" bestFit="1" customWidth="1"/>
    <col min="11271" max="11274" width="9.109375" style="58"/>
    <col min="11275" max="11276" width="9.88671875" style="58" bestFit="1" customWidth="1"/>
    <col min="11277" max="11525" width="9.109375" style="58"/>
    <col min="11526" max="11526" width="10.109375" style="58" bestFit="1" customWidth="1"/>
    <col min="11527" max="11530" width="9.109375" style="58"/>
    <col min="11531" max="11532" width="9.88671875" style="58" bestFit="1" customWidth="1"/>
    <col min="11533" max="11781" width="9.109375" style="58"/>
    <col min="11782" max="11782" width="10.109375" style="58" bestFit="1" customWidth="1"/>
    <col min="11783" max="11786" width="9.109375" style="58"/>
    <col min="11787" max="11788" width="9.88671875" style="58" bestFit="1" customWidth="1"/>
    <col min="11789" max="12037" width="9.109375" style="58"/>
    <col min="12038" max="12038" width="10.109375" style="58" bestFit="1" customWidth="1"/>
    <col min="12039" max="12042" width="9.109375" style="58"/>
    <col min="12043" max="12044" width="9.88671875" style="58" bestFit="1" customWidth="1"/>
    <col min="12045" max="12293" width="9.109375" style="58"/>
    <col min="12294" max="12294" width="10.109375" style="58" bestFit="1" customWidth="1"/>
    <col min="12295" max="12298" width="9.109375" style="58"/>
    <col min="12299" max="12300" width="9.88671875" style="58" bestFit="1" customWidth="1"/>
    <col min="12301" max="12549" width="9.109375" style="58"/>
    <col min="12550" max="12550" width="10.109375" style="58" bestFit="1" customWidth="1"/>
    <col min="12551" max="12554" width="9.109375" style="58"/>
    <col min="12555" max="12556" width="9.88671875" style="58" bestFit="1" customWidth="1"/>
    <col min="12557" max="12805" width="9.109375" style="58"/>
    <col min="12806" max="12806" width="10.109375" style="58" bestFit="1" customWidth="1"/>
    <col min="12807" max="12810" width="9.109375" style="58"/>
    <col min="12811" max="12812" width="9.88671875" style="58" bestFit="1" customWidth="1"/>
    <col min="12813" max="13061" width="9.109375" style="58"/>
    <col min="13062" max="13062" width="10.109375" style="58" bestFit="1" customWidth="1"/>
    <col min="13063" max="13066" width="9.109375" style="58"/>
    <col min="13067" max="13068" width="9.88671875" style="58" bestFit="1" customWidth="1"/>
    <col min="13069" max="13317" width="9.109375" style="58"/>
    <col min="13318" max="13318" width="10.109375" style="58" bestFit="1" customWidth="1"/>
    <col min="13319" max="13322" width="9.109375" style="58"/>
    <col min="13323" max="13324" width="9.88671875" style="58" bestFit="1" customWidth="1"/>
    <col min="13325" max="13573" width="9.109375" style="58"/>
    <col min="13574" max="13574" width="10.109375" style="58" bestFit="1" customWidth="1"/>
    <col min="13575" max="13578" width="9.109375" style="58"/>
    <col min="13579" max="13580" width="9.88671875" style="58" bestFit="1" customWidth="1"/>
    <col min="13581" max="13829" width="9.109375" style="58"/>
    <col min="13830" max="13830" width="10.109375" style="58" bestFit="1" customWidth="1"/>
    <col min="13831" max="13834" width="9.109375" style="58"/>
    <col min="13835" max="13836" width="9.88671875" style="58" bestFit="1" customWidth="1"/>
    <col min="13837" max="14085" width="9.109375" style="58"/>
    <col min="14086" max="14086" width="10.109375" style="58" bestFit="1" customWidth="1"/>
    <col min="14087" max="14090" width="9.109375" style="58"/>
    <col min="14091" max="14092" width="9.88671875" style="58" bestFit="1" customWidth="1"/>
    <col min="14093" max="14341" width="9.109375" style="58"/>
    <col min="14342" max="14342" width="10.109375" style="58" bestFit="1" customWidth="1"/>
    <col min="14343" max="14346" width="9.109375" style="58"/>
    <col min="14347" max="14348" width="9.88671875" style="58" bestFit="1" customWidth="1"/>
    <col min="14349" max="14597" width="9.109375" style="58"/>
    <col min="14598" max="14598" width="10.109375" style="58" bestFit="1" customWidth="1"/>
    <col min="14599" max="14602" width="9.109375" style="58"/>
    <col min="14603" max="14604" width="9.88671875" style="58" bestFit="1" customWidth="1"/>
    <col min="14605" max="14853" width="9.109375" style="58"/>
    <col min="14854" max="14854" width="10.109375" style="58" bestFit="1" customWidth="1"/>
    <col min="14855" max="14858" width="9.109375" style="58"/>
    <col min="14859" max="14860" width="9.88671875" style="58" bestFit="1" customWidth="1"/>
    <col min="14861" max="15109" width="9.109375" style="58"/>
    <col min="15110" max="15110" width="10.109375" style="58" bestFit="1" customWidth="1"/>
    <col min="15111" max="15114" width="9.109375" style="58"/>
    <col min="15115" max="15116" width="9.88671875" style="58" bestFit="1" customWidth="1"/>
    <col min="15117" max="15365" width="9.109375" style="58"/>
    <col min="15366" max="15366" width="10.109375" style="58" bestFit="1" customWidth="1"/>
    <col min="15367" max="15370" width="9.109375" style="58"/>
    <col min="15371" max="15372" width="9.88671875" style="58" bestFit="1" customWidth="1"/>
    <col min="15373" max="15621" width="9.109375" style="58"/>
    <col min="15622" max="15622" width="10.109375" style="58" bestFit="1" customWidth="1"/>
    <col min="15623" max="15626" width="9.109375" style="58"/>
    <col min="15627" max="15628" width="9.88671875" style="58" bestFit="1" customWidth="1"/>
    <col min="15629" max="15877" width="9.109375" style="58"/>
    <col min="15878" max="15878" width="10.109375" style="58" bestFit="1" customWidth="1"/>
    <col min="15879" max="15882" width="9.109375" style="58"/>
    <col min="15883" max="15884" width="9.88671875" style="58" bestFit="1" customWidth="1"/>
    <col min="15885" max="16133" width="9.109375" style="58"/>
    <col min="16134" max="16134" width="10.109375" style="58" bestFit="1" customWidth="1"/>
    <col min="16135" max="16138" width="9.109375" style="58"/>
    <col min="16139" max="16140" width="9.88671875" style="58" bestFit="1" customWidth="1"/>
    <col min="16141" max="16384" width="9.109375" style="58"/>
  </cols>
  <sheetData>
    <row r="1" spans="1:25">
      <c r="A1" s="299" t="s">
        <v>264</v>
      </c>
      <c r="B1" s="300"/>
      <c r="C1" s="300"/>
      <c r="D1" s="300"/>
      <c r="E1" s="300"/>
      <c r="F1" s="300"/>
      <c r="G1" s="300"/>
      <c r="H1" s="300"/>
      <c r="I1" s="300"/>
      <c r="J1" s="300"/>
      <c r="K1" s="76"/>
    </row>
    <row r="2" spans="1:25" ht="15.6">
      <c r="A2" s="77"/>
      <c r="B2" s="78"/>
      <c r="C2" s="301" t="s">
        <v>265</v>
      </c>
      <c r="D2" s="301"/>
      <c r="E2" s="79">
        <v>45658</v>
      </c>
      <c r="F2" s="80" t="s">
        <v>31</v>
      </c>
      <c r="G2" s="79">
        <v>46022</v>
      </c>
      <c r="H2" s="81"/>
      <c r="I2" s="81"/>
      <c r="J2" s="81"/>
      <c r="K2" s="76"/>
      <c r="X2" s="65" t="s">
        <v>429</v>
      </c>
    </row>
    <row r="3" spans="1:25" ht="13.5" customHeight="1" thickBot="1">
      <c r="A3" s="302" t="s">
        <v>266</v>
      </c>
      <c r="B3" s="303"/>
      <c r="C3" s="303"/>
      <c r="D3" s="303"/>
      <c r="E3" s="303"/>
      <c r="F3" s="303"/>
      <c r="G3" s="306" t="s">
        <v>57</v>
      </c>
      <c r="H3" s="296" t="s">
        <v>272</v>
      </c>
      <c r="I3" s="296"/>
      <c r="J3" s="296"/>
      <c r="K3" s="296"/>
      <c r="L3" s="296"/>
      <c r="M3" s="296"/>
      <c r="N3" s="296"/>
      <c r="O3" s="296"/>
      <c r="P3" s="296"/>
      <c r="Q3" s="296"/>
      <c r="R3" s="296"/>
      <c r="S3" s="296"/>
      <c r="T3" s="296"/>
      <c r="U3" s="296"/>
      <c r="V3" s="296"/>
      <c r="W3" s="296"/>
      <c r="X3" s="296" t="s">
        <v>282</v>
      </c>
      <c r="Y3" s="288" t="s">
        <v>283</v>
      </c>
    </row>
    <row r="4" spans="1:25" ht="72" thickBot="1">
      <c r="A4" s="304"/>
      <c r="B4" s="305"/>
      <c r="C4" s="305"/>
      <c r="D4" s="305"/>
      <c r="E4" s="305"/>
      <c r="F4" s="305"/>
      <c r="G4" s="307"/>
      <c r="H4" s="82" t="s">
        <v>267</v>
      </c>
      <c r="I4" s="82" t="s">
        <v>268</v>
      </c>
      <c r="J4" s="82" t="s">
        <v>269</v>
      </c>
      <c r="K4" s="82" t="s">
        <v>270</v>
      </c>
      <c r="L4" s="82" t="s">
        <v>271</v>
      </c>
      <c r="M4" s="82" t="s">
        <v>273</v>
      </c>
      <c r="N4" s="82" t="s">
        <v>274</v>
      </c>
      <c r="O4" s="82" t="s">
        <v>275</v>
      </c>
      <c r="P4" s="82" t="s">
        <v>276</v>
      </c>
      <c r="Q4" s="82" t="s">
        <v>277</v>
      </c>
      <c r="R4" s="82" t="s">
        <v>278</v>
      </c>
      <c r="S4" s="82" t="s">
        <v>368</v>
      </c>
      <c r="T4" s="82" t="s">
        <v>369</v>
      </c>
      <c r="U4" s="82" t="s">
        <v>279</v>
      </c>
      <c r="V4" s="82" t="s">
        <v>280</v>
      </c>
      <c r="W4" s="82" t="s">
        <v>281</v>
      </c>
      <c r="X4" s="297"/>
      <c r="Y4" s="289"/>
    </row>
    <row r="5" spans="1:25" ht="20.399999999999999">
      <c r="A5" s="290">
        <v>1</v>
      </c>
      <c r="B5" s="291"/>
      <c r="C5" s="291"/>
      <c r="D5" s="291"/>
      <c r="E5" s="291"/>
      <c r="F5" s="291"/>
      <c r="G5" s="83">
        <v>2</v>
      </c>
      <c r="H5" s="84" t="s">
        <v>16</v>
      </c>
      <c r="I5" s="85" t="s">
        <v>17</v>
      </c>
      <c r="J5" s="84" t="s">
        <v>18</v>
      </c>
      <c r="K5" s="85" t="s">
        <v>19</v>
      </c>
      <c r="L5" s="84" t="s">
        <v>20</v>
      </c>
      <c r="M5" s="85" t="s">
        <v>21</v>
      </c>
      <c r="N5" s="84" t="s">
        <v>22</v>
      </c>
      <c r="O5" s="85" t="s">
        <v>23</v>
      </c>
      <c r="P5" s="84" t="s">
        <v>24</v>
      </c>
      <c r="Q5" s="85" t="s">
        <v>25</v>
      </c>
      <c r="R5" s="84" t="s">
        <v>26</v>
      </c>
      <c r="S5" s="84" t="s">
        <v>27</v>
      </c>
      <c r="T5" s="84" t="s">
        <v>28</v>
      </c>
      <c r="U5" s="85" t="s">
        <v>335</v>
      </c>
      <c r="V5" s="84" t="s">
        <v>29</v>
      </c>
      <c r="W5" s="84" t="s">
        <v>370</v>
      </c>
      <c r="X5" s="84">
        <v>19</v>
      </c>
      <c r="Y5" s="86" t="s">
        <v>336</v>
      </c>
    </row>
    <row r="6" spans="1:25">
      <c r="A6" s="292" t="s">
        <v>284</v>
      </c>
      <c r="B6" s="292"/>
      <c r="C6" s="292"/>
      <c r="D6" s="292"/>
      <c r="E6" s="292"/>
      <c r="F6" s="292"/>
      <c r="G6" s="292"/>
      <c r="H6" s="292"/>
      <c r="I6" s="292"/>
      <c r="J6" s="292"/>
      <c r="K6" s="292"/>
      <c r="L6" s="292"/>
      <c r="M6" s="292"/>
      <c r="N6" s="293"/>
      <c r="O6" s="293"/>
      <c r="P6" s="293"/>
      <c r="Q6" s="293"/>
      <c r="R6" s="293"/>
      <c r="S6" s="294"/>
      <c r="T6" s="294"/>
      <c r="U6" s="293"/>
      <c r="V6" s="293"/>
      <c r="W6" s="293"/>
      <c r="X6" s="293"/>
      <c r="Y6" s="295"/>
    </row>
    <row r="7" spans="1:25">
      <c r="A7" s="287" t="s">
        <v>318</v>
      </c>
      <c r="B7" s="287"/>
      <c r="C7" s="287"/>
      <c r="D7" s="287"/>
      <c r="E7" s="287"/>
      <c r="F7" s="287"/>
      <c r="G7" s="87">
        <v>1</v>
      </c>
      <c r="H7" s="88">
        <v>54594592</v>
      </c>
      <c r="I7" s="88">
        <v>25938305</v>
      </c>
      <c r="J7" s="88">
        <v>885798</v>
      </c>
      <c r="K7" s="88">
        <v>2772641</v>
      </c>
      <c r="L7" s="88">
        <v>871127</v>
      </c>
      <c r="M7" s="88">
        <v>16639</v>
      </c>
      <c r="N7" s="88">
        <v>6880988</v>
      </c>
      <c r="O7" s="88">
        <v>-3796100</v>
      </c>
      <c r="P7" s="88">
        <v>0</v>
      </c>
      <c r="Q7" s="88">
        <v>0</v>
      </c>
      <c r="R7" s="88">
        <v>0</v>
      </c>
      <c r="S7" s="88">
        <v>0</v>
      </c>
      <c r="T7" s="88">
        <v>-6626452</v>
      </c>
      <c r="U7" s="88">
        <v>19939404</v>
      </c>
      <c r="V7" s="88">
        <v>-1271328</v>
      </c>
      <c r="W7" s="89">
        <f>H7+I7+J7+K7-L7+M7+N7+O7+P7+Q7+R7+U7+V7+S7+T7</f>
        <v>98463360</v>
      </c>
      <c r="X7" s="88">
        <v>0</v>
      </c>
      <c r="Y7" s="89">
        <f>W7+X7</f>
        <v>98463360</v>
      </c>
    </row>
    <row r="8" spans="1:25">
      <c r="A8" s="281" t="s">
        <v>332</v>
      </c>
      <c r="B8" s="281"/>
      <c r="C8" s="281"/>
      <c r="D8" s="281"/>
      <c r="E8" s="281"/>
      <c r="F8" s="281"/>
      <c r="G8" s="87">
        <v>2</v>
      </c>
      <c r="H8" s="88">
        <v>0</v>
      </c>
      <c r="I8" s="88">
        <v>0</v>
      </c>
      <c r="J8" s="88">
        <v>0</v>
      </c>
      <c r="K8" s="88">
        <v>0</v>
      </c>
      <c r="L8" s="88">
        <v>0</v>
      </c>
      <c r="M8" s="88">
        <v>0</v>
      </c>
      <c r="N8" s="88">
        <v>0</v>
      </c>
      <c r="O8" s="88">
        <v>0</v>
      </c>
      <c r="P8" s="88">
        <v>0</v>
      </c>
      <c r="Q8" s="88">
        <v>0</v>
      </c>
      <c r="R8" s="88">
        <v>0</v>
      </c>
      <c r="S8" s="88">
        <v>0</v>
      </c>
      <c r="T8" s="88">
        <v>0</v>
      </c>
      <c r="U8" s="88">
        <v>0</v>
      </c>
      <c r="V8" s="88">
        <v>0</v>
      </c>
      <c r="W8" s="89">
        <f t="shared" ref="W8:W9" si="0">H8+I8+J8+K8-L8+M8+N8+O8+P8+Q8+R8+U8+V8+S8+T8</f>
        <v>0</v>
      </c>
      <c r="X8" s="88">
        <v>0</v>
      </c>
      <c r="Y8" s="89">
        <f t="shared" ref="Y8:Y9" si="1">W8+X8</f>
        <v>0</v>
      </c>
    </row>
    <row r="9" spans="1:25">
      <c r="A9" s="281" t="s">
        <v>285</v>
      </c>
      <c r="B9" s="281"/>
      <c r="C9" s="281"/>
      <c r="D9" s="281"/>
      <c r="E9" s="281"/>
      <c r="F9" s="281"/>
      <c r="G9" s="87">
        <v>3</v>
      </c>
      <c r="H9" s="88">
        <v>0</v>
      </c>
      <c r="I9" s="88">
        <v>0</v>
      </c>
      <c r="J9" s="88">
        <v>0</v>
      </c>
      <c r="K9" s="88">
        <v>0</v>
      </c>
      <c r="L9" s="88">
        <v>0</v>
      </c>
      <c r="M9" s="88">
        <v>0</v>
      </c>
      <c r="N9" s="88">
        <v>0</v>
      </c>
      <c r="O9" s="88">
        <v>0</v>
      </c>
      <c r="P9" s="88">
        <v>0</v>
      </c>
      <c r="Q9" s="88">
        <v>0</v>
      </c>
      <c r="R9" s="88">
        <v>0</v>
      </c>
      <c r="S9" s="88">
        <v>0</v>
      </c>
      <c r="T9" s="88">
        <v>0</v>
      </c>
      <c r="U9" s="88">
        <v>0</v>
      </c>
      <c r="V9" s="88">
        <v>0</v>
      </c>
      <c r="W9" s="89">
        <f t="shared" si="0"/>
        <v>0</v>
      </c>
      <c r="X9" s="88">
        <v>0</v>
      </c>
      <c r="Y9" s="89">
        <f t="shared" si="1"/>
        <v>0</v>
      </c>
    </row>
    <row r="10" spans="1:25" ht="24" customHeight="1">
      <c r="A10" s="298" t="s">
        <v>334</v>
      </c>
      <c r="B10" s="298"/>
      <c r="C10" s="298"/>
      <c r="D10" s="298"/>
      <c r="E10" s="298"/>
      <c r="F10" s="298"/>
      <c r="G10" s="90">
        <v>4</v>
      </c>
      <c r="H10" s="89">
        <f>H7+H8+H9</f>
        <v>54594592</v>
      </c>
      <c r="I10" s="89">
        <f t="shared" ref="I10:Y10" si="2">I7+I8+I9</f>
        <v>25938305</v>
      </c>
      <c r="J10" s="89">
        <f t="shared" si="2"/>
        <v>885798</v>
      </c>
      <c r="K10" s="89">
        <f>K7+K8+K9</f>
        <v>2772641</v>
      </c>
      <c r="L10" s="89">
        <f t="shared" si="2"/>
        <v>871127</v>
      </c>
      <c r="M10" s="89">
        <f t="shared" si="2"/>
        <v>16639</v>
      </c>
      <c r="N10" s="89">
        <f t="shared" si="2"/>
        <v>6880988</v>
      </c>
      <c r="O10" s="89">
        <f t="shared" si="2"/>
        <v>-3796100</v>
      </c>
      <c r="P10" s="89">
        <f t="shared" si="2"/>
        <v>0</v>
      </c>
      <c r="Q10" s="89">
        <f t="shared" si="2"/>
        <v>0</v>
      </c>
      <c r="R10" s="89">
        <f t="shared" si="2"/>
        <v>0</v>
      </c>
      <c r="S10" s="89">
        <f t="shared" si="2"/>
        <v>0</v>
      </c>
      <c r="T10" s="89">
        <f t="shared" si="2"/>
        <v>-6626452</v>
      </c>
      <c r="U10" s="89">
        <f t="shared" si="2"/>
        <v>19939404</v>
      </c>
      <c r="V10" s="89">
        <f t="shared" si="2"/>
        <v>-1271328</v>
      </c>
      <c r="W10" s="89">
        <f t="shared" si="2"/>
        <v>98463360</v>
      </c>
      <c r="X10" s="89">
        <f t="shared" si="2"/>
        <v>0</v>
      </c>
      <c r="Y10" s="89">
        <f t="shared" si="2"/>
        <v>98463360</v>
      </c>
    </row>
    <row r="11" spans="1:25">
      <c r="A11" s="281" t="s">
        <v>286</v>
      </c>
      <c r="B11" s="281"/>
      <c r="C11" s="281"/>
      <c r="D11" s="281"/>
      <c r="E11" s="281"/>
      <c r="F11" s="281"/>
      <c r="G11" s="87">
        <v>5</v>
      </c>
      <c r="H11" s="91">
        <v>0</v>
      </c>
      <c r="I11" s="91">
        <v>0</v>
      </c>
      <c r="J11" s="91">
        <v>0</v>
      </c>
      <c r="K11" s="91">
        <v>0</v>
      </c>
      <c r="L11" s="91">
        <v>0</v>
      </c>
      <c r="M11" s="91">
        <v>0</v>
      </c>
      <c r="N11" s="91">
        <v>0</v>
      </c>
      <c r="O11" s="91">
        <v>0</v>
      </c>
      <c r="P11" s="91">
        <v>0</v>
      </c>
      <c r="Q11" s="91">
        <v>0</v>
      </c>
      <c r="R11" s="91">
        <v>0</v>
      </c>
      <c r="S11" s="88">
        <v>0</v>
      </c>
      <c r="T11" s="88">
        <v>0</v>
      </c>
      <c r="U11" s="91">
        <v>0</v>
      </c>
      <c r="V11" s="88">
        <v>2131791</v>
      </c>
      <c r="W11" s="89">
        <f t="shared" ref="W11:W29" si="3">H11+I11+J11+K11-L11+M11+N11+O11+P11+Q11+R11+U11+V11+S11+T11</f>
        <v>2131791</v>
      </c>
      <c r="X11" s="88">
        <v>0</v>
      </c>
      <c r="Y11" s="89">
        <f t="shared" ref="Y11:Y29" si="4">W11+X11</f>
        <v>2131791</v>
      </c>
    </row>
    <row r="12" spans="1:25">
      <c r="A12" s="281" t="s">
        <v>287</v>
      </c>
      <c r="B12" s="281"/>
      <c r="C12" s="281"/>
      <c r="D12" s="281"/>
      <c r="E12" s="281"/>
      <c r="F12" s="281"/>
      <c r="G12" s="87">
        <v>6</v>
      </c>
      <c r="H12" s="91">
        <v>0</v>
      </c>
      <c r="I12" s="91">
        <v>0</v>
      </c>
      <c r="J12" s="91">
        <v>0</v>
      </c>
      <c r="K12" s="91">
        <v>0</v>
      </c>
      <c r="L12" s="91">
        <v>0</v>
      </c>
      <c r="M12" s="91">
        <v>0</v>
      </c>
      <c r="N12" s="88">
        <v>0</v>
      </c>
      <c r="O12" s="91">
        <v>0</v>
      </c>
      <c r="P12" s="91">
        <v>0</v>
      </c>
      <c r="Q12" s="91">
        <v>0</v>
      </c>
      <c r="R12" s="91">
        <v>0</v>
      </c>
      <c r="S12" s="88">
        <v>0</v>
      </c>
      <c r="T12" s="88">
        <v>-1099286</v>
      </c>
      <c r="U12" s="91">
        <v>0</v>
      </c>
      <c r="V12" s="91">
        <v>0</v>
      </c>
      <c r="W12" s="89">
        <f t="shared" si="3"/>
        <v>-1099286</v>
      </c>
      <c r="X12" s="88">
        <v>0</v>
      </c>
      <c r="Y12" s="89">
        <f t="shared" si="4"/>
        <v>-1099286</v>
      </c>
    </row>
    <row r="13" spans="1:25" ht="26.25" customHeight="1">
      <c r="A13" s="281" t="s">
        <v>288</v>
      </c>
      <c r="B13" s="281"/>
      <c r="C13" s="281"/>
      <c r="D13" s="281"/>
      <c r="E13" s="281"/>
      <c r="F13" s="281"/>
      <c r="G13" s="87">
        <v>7</v>
      </c>
      <c r="H13" s="91">
        <v>0</v>
      </c>
      <c r="I13" s="91">
        <v>0</v>
      </c>
      <c r="J13" s="91">
        <v>0</v>
      </c>
      <c r="K13" s="91">
        <v>0</v>
      </c>
      <c r="L13" s="91">
        <v>0</v>
      </c>
      <c r="M13" s="91">
        <v>0</v>
      </c>
      <c r="N13" s="91">
        <v>0</v>
      </c>
      <c r="O13" s="88">
        <v>0</v>
      </c>
      <c r="P13" s="91">
        <v>0</v>
      </c>
      <c r="Q13" s="91">
        <v>0</v>
      </c>
      <c r="R13" s="91">
        <v>0</v>
      </c>
      <c r="S13" s="88">
        <v>0</v>
      </c>
      <c r="T13" s="88">
        <v>0</v>
      </c>
      <c r="U13" s="88">
        <v>0</v>
      </c>
      <c r="V13" s="88">
        <v>0</v>
      </c>
      <c r="W13" s="89">
        <f t="shared" si="3"/>
        <v>0</v>
      </c>
      <c r="X13" s="88">
        <v>0</v>
      </c>
      <c r="Y13" s="89">
        <f t="shared" si="4"/>
        <v>0</v>
      </c>
    </row>
    <row r="14" spans="1:25" ht="29.25" customHeight="1">
      <c r="A14" s="281" t="s">
        <v>289</v>
      </c>
      <c r="B14" s="281"/>
      <c r="C14" s="281"/>
      <c r="D14" s="281"/>
      <c r="E14" s="281"/>
      <c r="F14" s="281"/>
      <c r="G14" s="87">
        <v>8</v>
      </c>
      <c r="H14" s="91">
        <v>0</v>
      </c>
      <c r="I14" s="91">
        <v>0</v>
      </c>
      <c r="J14" s="91">
        <v>0</v>
      </c>
      <c r="K14" s="91">
        <v>0</v>
      </c>
      <c r="L14" s="91">
        <v>0</v>
      </c>
      <c r="M14" s="91">
        <v>0</v>
      </c>
      <c r="N14" s="91">
        <v>0</v>
      </c>
      <c r="O14" s="91">
        <v>0</v>
      </c>
      <c r="P14" s="88">
        <v>0</v>
      </c>
      <c r="Q14" s="91">
        <v>0</v>
      </c>
      <c r="R14" s="91">
        <v>0</v>
      </c>
      <c r="S14" s="88">
        <v>0</v>
      </c>
      <c r="T14" s="88">
        <v>0</v>
      </c>
      <c r="U14" s="88">
        <v>0</v>
      </c>
      <c r="V14" s="88">
        <v>0</v>
      </c>
      <c r="W14" s="89">
        <f t="shared" si="3"/>
        <v>0</v>
      </c>
      <c r="X14" s="88">
        <v>0</v>
      </c>
      <c r="Y14" s="89">
        <f t="shared" si="4"/>
        <v>0</v>
      </c>
    </row>
    <row r="15" spans="1:25" ht="24" customHeight="1">
      <c r="A15" s="281" t="s">
        <v>290</v>
      </c>
      <c r="B15" s="281"/>
      <c r="C15" s="281"/>
      <c r="D15" s="281"/>
      <c r="E15" s="281"/>
      <c r="F15" s="281"/>
      <c r="G15" s="87">
        <v>9</v>
      </c>
      <c r="H15" s="91">
        <v>0</v>
      </c>
      <c r="I15" s="91">
        <v>0</v>
      </c>
      <c r="J15" s="91">
        <v>0</v>
      </c>
      <c r="K15" s="91">
        <v>0</v>
      </c>
      <c r="L15" s="91">
        <v>0</v>
      </c>
      <c r="M15" s="91">
        <v>0</v>
      </c>
      <c r="N15" s="91">
        <v>0</v>
      </c>
      <c r="O15" s="91">
        <v>0</v>
      </c>
      <c r="P15" s="91">
        <v>0</v>
      </c>
      <c r="Q15" s="88">
        <v>0</v>
      </c>
      <c r="R15" s="91">
        <v>0</v>
      </c>
      <c r="S15" s="88">
        <v>0</v>
      </c>
      <c r="T15" s="88">
        <v>0</v>
      </c>
      <c r="U15" s="88">
        <v>0</v>
      </c>
      <c r="V15" s="88">
        <v>0</v>
      </c>
      <c r="W15" s="89">
        <f t="shared" si="3"/>
        <v>0</v>
      </c>
      <c r="X15" s="88">
        <v>0</v>
      </c>
      <c r="Y15" s="89">
        <f t="shared" si="4"/>
        <v>0</v>
      </c>
    </row>
    <row r="16" spans="1:25" ht="28.5" customHeight="1">
      <c r="A16" s="281" t="s">
        <v>291</v>
      </c>
      <c r="B16" s="281"/>
      <c r="C16" s="281"/>
      <c r="D16" s="281"/>
      <c r="E16" s="281"/>
      <c r="F16" s="281"/>
      <c r="G16" s="87">
        <v>10</v>
      </c>
      <c r="H16" s="91">
        <v>0</v>
      </c>
      <c r="I16" s="91">
        <v>0</v>
      </c>
      <c r="J16" s="91">
        <v>0</v>
      </c>
      <c r="K16" s="91">
        <v>0</v>
      </c>
      <c r="L16" s="91">
        <v>0</v>
      </c>
      <c r="M16" s="91">
        <v>0</v>
      </c>
      <c r="N16" s="91">
        <v>0</v>
      </c>
      <c r="O16" s="91">
        <v>0</v>
      </c>
      <c r="P16" s="91">
        <v>0</v>
      </c>
      <c r="Q16" s="91">
        <v>0</v>
      </c>
      <c r="R16" s="88">
        <v>0</v>
      </c>
      <c r="S16" s="88">
        <v>0</v>
      </c>
      <c r="T16" s="88">
        <v>0</v>
      </c>
      <c r="U16" s="88">
        <v>0</v>
      </c>
      <c r="V16" s="88">
        <v>0</v>
      </c>
      <c r="W16" s="89">
        <f t="shared" si="3"/>
        <v>0</v>
      </c>
      <c r="X16" s="88">
        <v>0</v>
      </c>
      <c r="Y16" s="89">
        <f t="shared" si="4"/>
        <v>0</v>
      </c>
    </row>
    <row r="17" spans="1:25" ht="23.25" customHeight="1">
      <c r="A17" s="281" t="s">
        <v>292</v>
      </c>
      <c r="B17" s="281"/>
      <c r="C17" s="281"/>
      <c r="D17" s="281"/>
      <c r="E17" s="281"/>
      <c r="F17" s="281"/>
      <c r="G17" s="87">
        <v>11</v>
      </c>
      <c r="H17" s="91">
        <v>0</v>
      </c>
      <c r="I17" s="91">
        <v>0</v>
      </c>
      <c r="J17" s="91">
        <v>0</v>
      </c>
      <c r="K17" s="91">
        <v>0</v>
      </c>
      <c r="L17" s="91">
        <v>0</v>
      </c>
      <c r="M17" s="91">
        <v>0</v>
      </c>
      <c r="N17" s="88">
        <v>0</v>
      </c>
      <c r="O17" s="88">
        <v>0</v>
      </c>
      <c r="P17" s="88">
        <v>0</v>
      </c>
      <c r="Q17" s="88">
        <v>0</v>
      </c>
      <c r="R17" s="88">
        <v>0</v>
      </c>
      <c r="S17" s="88">
        <v>0</v>
      </c>
      <c r="T17" s="88">
        <v>0</v>
      </c>
      <c r="U17" s="88">
        <v>0</v>
      </c>
      <c r="V17" s="88">
        <v>0</v>
      </c>
      <c r="W17" s="89">
        <f t="shared" si="3"/>
        <v>0</v>
      </c>
      <c r="X17" s="88">
        <v>0</v>
      </c>
      <c r="Y17" s="89">
        <f t="shared" si="4"/>
        <v>0</v>
      </c>
    </row>
    <row r="18" spans="1:25">
      <c r="A18" s="281" t="s">
        <v>293</v>
      </c>
      <c r="B18" s="281"/>
      <c r="C18" s="281"/>
      <c r="D18" s="281"/>
      <c r="E18" s="281"/>
      <c r="F18" s="281"/>
      <c r="G18" s="87">
        <v>12</v>
      </c>
      <c r="H18" s="91">
        <v>0</v>
      </c>
      <c r="I18" s="91">
        <v>0</v>
      </c>
      <c r="J18" s="91">
        <v>0</v>
      </c>
      <c r="K18" s="91">
        <v>0</v>
      </c>
      <c r="L18" s="91">
        <v>0</v>
      </c>
      <c r="M18" s="91">
        <v>0</v>
      </c>
      <c r="N18" s="88">
        <v>0</v>
      </c>
      <c r="O18" s="88">
        <v>0</v>
      </c>
      <c r="P18" s="88">
        <v>0</v>
      </c>
      <c r="Q18" s="88">
        <v>0</v>
      </c>
      <c r="R18" s="88">
        <v>0</v>
      </c>
      <c r="S18" s="88">
        <v>0</v>
      </c>
      <c r="T18" s="88">
        <v>0</v>
      </c>
      <c r="U18" s="88">
        <v>0</v>
      </c>
      <c r="V18" s="88">
        <v>0</v>
      </c>
      <c r="W18" s="89">
        <f t="shared" si="3"/>
        <v>0</v>
      </c>
      <c r="X18" s="88">
        <v>0</v>
      </c>
      <c r="Y18" s="89">
        <f t="shared" si="4"/>
        <v>0</v>
      </c>
    </row>
    <row r="19" spans="1:25">
      <c r="A19" s="281" t="s">
        <v>294</v>
      </c>
      <c r="B19" s="281"/>
      <c r="C19" s="281"/>
      <c r="D19" s="281"/>
      <c r="E19" s="281"/>
      <c r="F19" s="281"/>
      <c r="G19" s="87">
        <v>13</v>
      </c>
      <c r="H19" s="88">
        <v>0</v>
      </c>
      <c r="I19" s="88">
        <v>0</v>
      </c>
      <c r="J19" s="88">
        <v>0</v>
      </c>
      <c r="K19" s="88">
        <v>0</v>
      </c>
      <c r="L19" s="88">
        <v>0</v>
      </c>
      <c r="M19" s="88">
        <v>0</v>
      </c>
      <c r="N19" s="88">
        <v>0</v>
      </c>
      <c r="O19" s="88">
        <v>-755529</v>
      </c>
      <c r="P19" s="88">
        <v>0</v>
      </c>
      <c r="Q19" s="88">
        <v>0</v>
      </c>
      <c r="R19" s="88">
        <v>0</v>
      </c>
      <c r="S19" s="88">
        <v>0</v>
      </c>
      <c r="T19" s="88">
        <v>0</v>
      </c>
      <c r="U19" s="88">
        <v>0</v>
      </c>
      <c r="V19" s="88">
        <v>0</v>
      </c>
      <c r="W19" s="89">
        <f t="shared" si="3"/>
        <v>-755529</v>
      </c>
      <c r="X19" s="88">
        <v>0</v>
      </c>
      <c r="Y19" s="89">
        <f t="shared" si="4"/>
        <v>-755529</v>
      </c>
    </row>
    <row r="20" spans="1:25" ht="21" customHeight="1">
      <c r="A20" s="281" t="s">
        <v>295</v>
      </c>
      <c r="B20" s="281"/>
      <c r="C20" s="281"/>
      <c r="D20" s="281"/>
      <c r="E20" s="281"/>
      <c r="F20" s="281"/>
      <c r="G20" s="87">
        <v>14</v>
      </c>
      <c r="H20" s="91">
        <v>0</v>
      </c>
      <c r="I20" s="91">
        <v>0</v>
      </c>
      <c r="J20" s="91">
        <v>0</v>
      </c>
      <c r="K20" s="91">
        <v>0</v>
      </c>
      <c r="L20" s="91">
        <v>0</v>
      </c>
      <c r="M20" s="91">
        <v>0</v>
      </c>
      <c r="N20" s="88">
        <v>0</v>
      </c>
      <c r="O20" s="88">
        <v>135995</v>
      </c>
      <c r="P20" s="88">
        <v>0</v>
      </c>
      <c r="Q20" s="88">
        <v>0</v>
      </c>
      <c r="R20" s="88">
        <v>0</v>
      </c>
      <c r="S20" s="88">
        <v>0</v>
      </c>
      <c r="T20" s="88">
        <v>0</v>
      </c>
      <c r="U20" s="88">
        <v>0</v>
      </c>
      <c r="V20" s="88">
        <v>0</v>
      </c>
      <c r="W20" s="89">
        <f t="shared" si="3"/>
        <v>135995</v>
      </c>
      <c r="X20" s="88">
        <v>0</v>
      </c>
      <c r="Y20" s="89">
        <f t="shared" si="4"/>
        <v>135995</v>
      </c>
    </row>
    <row r="21" spans="1:25" ht="37.5" customHeight="1">
      <c r="A21" s="281" t="s">
        <v>296</v>
      </c>
      <c r="B21" s="281"/>
      <c r="C21" s="281"/>
      <c r="D21" s="281"/>
      <c r="E21" s="281"/>
      <c r="F21" s="281"/>
      <c r="G21" s="87">
        <v>15</v>
      </c>
      <c r="H21" s="88">
        <v>0</v>
      </c>
      <c r="I21" s="88">
        <v>0</v>
      </c>
      <c r="J21" s="88">
        <v>0</v>
      </c>
      <c r="K21" s="88">
        <v>0</v>
      </c>
      <c r="L21" s="88">
        <v>0</v>
      </c>
      <c r="M21" s="88">
        <v>0</v>
      </c>
      <c r="N21" s="88">
        <v>0</v>
      </c>
      <c r="O21" s="88">
        <v>0</v>
      </c>
      <c r="P21" s="88">
        <v>0</v>
      </c>
      <c r="Q21" s="88">
        <v>0</v>
      </c>
      <c r="R21" s="88">
        <v>0</v>
      </c>
      <c r="S21" s="88">
        <v>0</v>
      </c>
      <c r="T21" s="88">
        <v>0</v>
      </c>
      <c r="U21" s="88">
        <v>0</v>
      </c>
      <c r="V21" s="88">
        <v>0</v>
      </c>
      <c r="W21" s="89">
        <f t="shared" si="3"/>
        <v>0</v>
      </c>
      <c r="X21" s="88">
        <v>0</v>
      </c>
      <c r="Y21" s="89">
        <f t="shared" si="4"/>
        <v>0</v>
      </c>
    </row>
    <row r="22" spans="1:25" ht="28.5" customHeight="1">
      <c r="A22" s="281" t="s">
        <v>297</v>
      </c>
      <c r="B22" s="281"/>
      <c r="C22" s="281"/>
      <c r="D22" s="281"/>
      <c r="E22" s="281"/>
      <c r="F22" s="281"/>
      <c r="G22" s="87">
        <v>16</v>
      </c>
      <c r="H22" s="88">
        <v>0</v>
      </c>
      <c r="I22" s="88">
        <v>0</v>
      </c>
      <c r="J22" s="88">
        <v>0</v>
      </c>
      <c r="K22" s="88">
        <v>0</v>
      </c>
      <c r="L22" s="88">
        <v>0</v>
      </c>
      <c r="M22" s="88">
        <v>0</v>
      </c>
      <c r="N22" s="88">
        <v>0</v>
      </c>
      <c r="O22" s="88">
        <v>0</v>
      </c>
      <c r="P22" s="88">
        <v>0</v>
      </c>
      <c r="Q22" s="88">
        <v>0</v>
      </c>
      <c r="R22" s="88">
        <v>0</v>
      </c>
      <c r="S22" s="88">
        <v>0</v>
      </c>
      <c r="T22" s="88">
        <v>0</v>
      </c>
      <c r="U22" s="88">
        <v>0</v>
      </c>
      <c r="V22" s="88">
        <v>0</v>
      </c>
      <c r="W22" s="89">
        <f t="shared" si="3"/>
        <v>0</v>
      </c>
      <c r="X22" s="88">
        <v>0</v>
      </c>
      <c r="Y22" s="89">
        <f t="shared" si="4"/>
        <v>0</v>
      </c>
    </row>
    <row r="23" spans="1:25" ht="26.25" customHeight="1">
      <c r="A23" s="281" t="s">
        <v>298</v>
      </c>
      <c r="B23" s="281"/>
      <c r="C23" s="281"/>
      <c r="D23" s="281"/>
      <c r="E23" s="281"/>
      <c r="F23" s="281"/>
      <c r="G23" s="87">
        <v>17</v>
      </c>
      <c r="H23" s="88">
        <v>0</v>
      </c>
      <c r="I23" s="88">
        <v>0</v>
      </c>
      <c r="J23" s="88">
        <v>0</v>
      </c>
      <c r="K23" s="88">
        <v>0</v>
      </c>
      <c r="L23" s="88">
        <v>0</v>
      </c>
      <c r="M23" s="88">
        <v>0</v>
      </c>
      <c r="N23" s="88">
        <v>0</v>
      </c>
      <c r="O23" s="88">
        <v>0</v>
      </c>
      <c r="P23" s="88">
        <v>0</v>
      </c>
      <c r="Q23" s="88">
        <v>0</v>
      </c>
      <c r="R23" s="88">
        <v>0</v>
      </c>
      <c r="S23" s="88">
        <v>0</v>
      </c>
      <c r="T23" s="88">
        <v>0</v>
      </c>
      <c r="U23" s="88">
        <v>0</v>
      </c>
      <c r="V23" s="88">
        <v>0</v>
      </c>
      <c r="W23" s="89">
        <f t="shared" si="3"/>
        <v>0</v>
      </c>
      <c r="X23" s="88">
        <v>0</v>
      </c>
      <c r="Y23" s="89">
        <f t="shared" si="4"/>
        <v>0</v>
      </c>
    </row>
    <row r="24" spans="1:25">
      <c r="A24" s="281" t="s">
        <v>299</v>
      </c>
      <c r="B24" s="281"/>
      <c r="C24" s="281"/>
      <c r="D24" s="281"/>
      <c r="E24" s="281"/>
      <c r="F24" s="281"/>
      <c r="G24" s="87">
        <v>18</v>
      </c>
      <c r="H24" s="88">
        <v>0</v>
      </c>
      <c r="I24" s="88">
        <v>0</v>
      </c>
      <c r="J24" s="88">
        <v>0</v>
      </c>
      <c r="K24" s="88">
        <v>0</v>
      </c>
      <c r="L24" s="88">
        <v>0</v>
      </c>
      <c r="M24" s="88">
        <v>0</v>
      </c>
      <c r="N24" s="88">
        <v>0</v>
      </c>
      <c r="O24" s="88">
        <v>0</v>
      </c>
      <c r="P24" s="88">
        <v>0</v>
      </c>
      <c r="Q24" s="88">
        <v>0</v>
      </c>
      <c r="R24" s="88">
        <v>0</v>
      </c>
      <c r="S24" s="88">
        <v>0</v>
      </c>
      <c r="T24" s="88">
        <v>0</v>
      </c>
      <c r="U24" s="88">
        <v>0</v>
      </c>
      <c r="V24" s="88">
        <v>0</v>
      </c>
      <c r="W24" s="89">
        <f t="shared" si="3"/>
        <v>0</v>
      </c>
      <c r="X24" s="88">
        <v>0</v>
      </c>
      <c r="Y24" s="89">
        <f t="shared" si="4"/>
        <v>0</v>
      </c>
    </row>
    <row r="25" spans="1:25" ht="12.75" customHeight="1">
      <c r="A25" s="281" t="s">
        <v>366</v>
      </c>
      <c r="B25" s="281"/>
      <c r="C25" s="281"/>
      <c r="D25" s="281"/>
      <c r="E25" s="281"/>
      <c r="F25" s="281"/>
      <c r="G25" s="87">
        <v>19</v>
      </c>
      <c r="H25" s="88">
        <v>0</v>
      </c>
      <c r="I25" s="88">
        <v>0</v>
      </c>
      <c r="J25" s="88">
        <v>0</v>
      </c>
      <c r="K25" s="88">
        <v>0</v>
      </c>
      <c r="L25" s="88">
        <v>0</v>
      </c>
      <c r="M25" s="88">
        <v>0</v>
      </c>
      <c r="N25" s="88">
        <v>0</v>
      </c>
      <c r="O25" s="88">
        <v>0</v>
      </c>
      <c r="P25" s="88">
        <v>0</v>
      </c>
      <c r="Q25" s="88">
        <v>0</v>
      </c>
      <c r="R25" s="88">
        <v>0</v>
      </c>
      <c r="S25" s="88">
        <v>0</v>
      </c>
      <c r="T25" s="88">
        <v>0</v>
      </c>
      <c r="U25" s="88">
        <v>0</v>
      </c>
      <c r="V25" s="88">
        <v>0</v>
      </c>
      <c r="W25" s="89">
        <f t="shared" si="3"/>
        <v>0</v>
      </c>
      <c r="X25" s="88">
        <v>0</v>
      </c>
      <c r="Y25" s="89">
        <f t="shared" si="4"/>
        <v>0</v>
      </c>
    </row>
    <row r="26" spans="1:25">
      <c r="A26" s="281" t="s">
        <v>337</v>
      </c>
      <c r="B26" s="281"/>
      <c r="C26" s="281"/>
      <c r="D26" s="281"/>
      <c r="E26" s="281"/>
      <c r="F26" s="281"/>
      <c r="G26" s="87">
        <v>20</v>
      </c>
      <c r="H26" s="88">
        <v>0</v>
      </c>
      <c r="I26" s="88">
        <v>0</v>
      </c>
      <c r="J26" s="88">
        <v>0</v>
      </c>
      <c r="K26" s="88">
        <v>0</v>
      </c>
      <c r="L26" s="88">
        <v>0</v>
      </c>
      <c r="M26" s="88">
        <v>0</v>
      </c>
      <c r="N26" s="88">
        <v>0</v>
      </c>
      <c r="O26" s="88">
        <v>0</v>
      </c>
      <c r="P26" s="88">
        <v>0</v>
      </c>
      <c r="Q26" s="88">
        <v>0</v>
      </c>
      <c r="R26" s="88">
        <v>0</v>
      </c>
      <c r="S26" s="88">
        <v>0</v>
      </c>
      <c r="T26" s="88">
        <v>0</v>
      </c>
      <c r="U26" s="88">
        <v>0</v>
      </c>
      <c r="V26" s="88">
        <v>0</v>
      </c>
      <c r="W26" s="89">
        <f t="shared" si="3"/>
        <v>0</v>
      </c>
      <c r="X26" s="88">
        <v>0</v>
      </c>
      <c r="Y26" s="89">
        <f t="shared" si="4"/>
        <v>0</v>
      </c>
    </row>
    <row r="27" spans="1:25">
      <c r="A27" s="281" t="s">
        <v>338</v>
      </c>
      <c r="B27" s="281"/>
      <c r="C27" s="281"/>
      <c r="D27" s="281"/>
      <c r="E27" s="281"/>
      <c r="F27" s="281"/>
      <c r="G27" s="87">
        <v>21</v>
      </c>
      <c r="H27" s="88">
        <v>0</v>
      </c>
      <c r="I27" s="88">
        <v>-45069</v>
      </c>
      <c r="J27" s="88">
        <v>0</v>
      </c>
      <c r="K27" s="88">
        <v>-1979046</v>
      </c>
      <c r="L27" s="88">
        <v>-77532</v>
      </c>
      <c r="M27" s="88">
        <v>0</v>
      </c>
      <c r="N27" s="88">
        <v>2228614</v>
      </c>
      <c r="O27" s="88">
        <v>354768</v>
      </c>
      <c r="P27" s="88">
        <v>0</v>
      </c>
      <c r="Q27" s="88">
        <v>0</v>
      </c>
      <c r="R27" s="88">
        <v>0</v>
      </c>
      <c r="S27" s="88">
        <v>0</v>
      </c>
      <c r="T27" s="88">
        <v>0</v>
      </c>
      <c r="U27" s="88">
        <v>-605777</v>
      </c>
      <c r="V27" s="88">
        <v>0</v>
      </c>
      <c r="W27" s="89">
        <f t="shared" si="3"/>
        <v>31022</v>
      </c>
      <c r="X27" s="88">
        <v>0</v>
      </c>
      <c r="Y27" s="89">
        <f t="shared" si="4"/>
        <v>31022</v>
      </c>
    </row>
    <row r="28" spans="1:25">
      <c r="A28" s="281" t="s">
        <v>339</v>
      </c>
      <c r="B28" s="281"/>
      <c r="C28" s="281"/>
      <c r="D28" s="281"/>
      <c r="E28" s="281"/>
      <c r="F28" s="281"/>
      <c r="G28" s="87">
        <v>22</v>
      </c>
      <c r="H28" s="88">
        <v>0</v>
      </c>
      <c r="I28" s="88">
        <v>0</v>
      </c>
      <c r="J28" s="88">
        <v>0</v>
      </c>
      <c r="K28" s="88">
        <v>0</v>
      </c>
      <c r="L28" s="88">
        <v>0</v>
      </c>
      <c r="M28" s="88">
        <v>0</v>
      </c>
      <c r="N28" s="88">
        <v>0</v>
      </c>
      <c r="O28" s="88">
        <v>0</v>
      </c>
      <c r="P28" s="88">
        <v>0</v>
      </c>
      <c r="Q28" s="88">
        <v>0</v>
      </c>
      <c r="R28" s="88">
        <v>0</v>
      </c>
      <c r="S28" s="88">
        <v>0</v>
      </c>
      <c r="T28" s="88">
        <v>0</v>
      </c>
      <c r="U28" s="88">
        <v>-1271328</v>
      </c>
      <c r="V28" s="88">
        <v>1271328</v>
      </c>
      <c r="W28" s="89">
        <f t="shared" si="3"/>
        <v>0</v>
      </c>
      <c r="X28" s="88">
        <v>0</v>
      </c>
      <c r="Y28" s="89">
        <f t="shared" si="4"/>
        <v>0</v>
      </c>
    </row>
    <row r="29" spans="1:25">
      <c r="A29" s="281" t="s">
        <v>340</v>
      </c>
      <c r="B29" s="281"/>
      <c r="C29" s="281"/>
      <c r="D29" s="281"/>
      <c r="E29" s="281"/>
      <c r="F29" s="281"/>
      <c r="G29" s="87">
        <v>23</v>
      </c>
      <c r="H29" s="88">
        <v>0</v>
      </c>
      <c r="I29" s="88">
        <v>0</v>
      </c>
      <c r="J29" s="88">
        <v>0</v>
      </c>
      <c r="K29" s="88">
        <v>0</v>
      </c>
      <c r="L29" s="88">
        <v>0</v>
      </c>
      <c r="M29" s="88">
        <v>0</v>
      </c>
      <c r="N29" s="88">
        <v>0</v>
      </c>
      <c r="O29" s="88">
        <v>0</v>
      </c>
      <c r="P29" s="88">
        <v>0</v>
      </c>
      <c r="Q29" s="88">
        <v>0</v>
      </c>
      <c r="R29" s="88">
        <v>0</v>
      </c>
      <c r="S29" s="88">
        <v>0</v>
      </c>
      <c r="T29" s="88">
        <v>0</v>
      </c>
      <c r="U29" s="88">
        <v>0</v>
      </c>
      <c r="V29" s="88">
        <v>0</v>
      </c>
      <c r="W29" s="89">
        <f t="shared" si="3"/>
        <v>0</v>
      </c>
      <c r="X29" s="88">
        <v>0</v>
      </c>
      <c r="Y29" s="89">
        <f t="shared" si="4"/>
        <v>0</v>
      </c>
    </row>
    <row r="30" spans="1:25" ht="21.75" customHeight="1">
      <c r="A30" s="283" t="s">
        <v>421</v>
      </c>
      <c r="B30" s="283"/>
      <c r="C30" s="283"/>
      <c r="D30" s="283"/>
      <c r="E30" s="283"/>
      <c r="F30" s="283"/>
      <c r="G30" s="92">
        <v>24</v>
      </c>
      <c r="H30" s="93">
        <f>SUM(H10:H29)</f>
        <v>54594592</v>
      </c>
      <c r="I30" s="93">
        <f t="shared" ref="I30:Y30" si="5">SUM(I10:I29)</f>
        <v>25893236</v>
      </c>
      <c r="J30" s="93">
        <f t="shared" si="5"/>
        <v>885798</v>
      </c>
      <c r="K30" s="93">
        <f t="shared" si="5"/>
        <v>793595</v>
      </c>
      <c r="L30" s="93">
        <f t="shared" si="5"/>
        <v>793595</v>
      </c>
      <c r="M30" s="93">
        <f t="shared" si="5"/>
        <v>16639</v>
      </c>
      <c r="N30" s="93">
        <f t="shared" si="5"/>
        <v>9109602</v>
      </c>
      <c r="O30" s="93">
        <f t="shared" si="5"/>
        <v>-4060866</v>
      </c>
      <c r="P30" s="93">
        <f t="shared" si="5"/>
        <v>0</v>
      </c>
      <c r="Q30" s="93">
        <f t="shared" si="5"/>
        <v>0</v>
      </c>
      <c r="R30" s="93">
        <f t="shared" si="5"/>
        <v>0</v>
      </c>
      <c r="S30" s="93">
        <f t="shared" si="5"/>
        <v>0</v>
      </c>
      <c r="T30" s="93">
        <f t="shared" si="5"/>
        <v>-7725738</v>
      </c>
      <c r="U30" s="93">
        <f t="shared" si="5"/>
        <v>18062299</v>
      </c>
      <c r="V30" s="93">
        <f t="shared" si="5"/>
        <v>2131791</v>
      </c>
      <c r="W30" s="93">
        <f t="shared" si="5"/>
        <v>98907353</v>
      </c>
      <c r="X30" s="93">
        <f t="shared" si="5"/>
        <v>0</v>
      </c>
      <c r="Y30" s="93">
        <f t="shared" si="5"/>
        <v>98907353</v>
      </c>
    </row>
    <row r="31" spans="1:25">
      <c r="A31" s="277" t="s">
        <v>301</v>
      </c>
      <c r="B31" s="278"/>
      <c r="C31" s="278"/>
      <c r="D31" s="278"/>
      <c r="E31" s="278"/>
      <c r="F31" s="278"/>
      <c r="G31" s="278"/>
      <c r="H31" s="278"/>
      <c r="I31" s="278"/>
      <c r="J31" s="278"/>
      <c r="K31" s="278"/>
      <c r="L31" s="278"/>
      <c r="M31" s="278"/>
      <c r="N31" s="278"/>
      <c r="O31" s="278"/>
      <c r="P31" s="278"/>
      <c r="Q31" s="278"/>
      <c r="R31" s="278"/>
      <c r="S31" s="278"/>
      <c r="T31" s="278"/>
      <c r="U31" s="278"/>
      <c r="V31" s="278"/>
      <c r="W31" s="278"/>
      <c r="X31" s="278"/>
      <c r="Y31" s="278"/>
    </row>
    <row r="32" spans="1:25" ht="36.75" customHeight="1">
      <c r="A32" s="284" t="s">
        <v>300</v>
      </c>
      <c r="B32" s="284"/>
      <c r="C32" s="284"/>
      <c r="D32" s="284"/>
      <c r="E32" s="284"/>
      <c r="F32" s="284"/>
      <c r="G32" s="90">
        <v>25</v>
      </c>
      <c r="H32" s="89">
        <f>SUM(H12:H20)</f>
        <v>0</v>
      </c>
      <c r="I32" s="89">
        <f t="shared" ref="I32:Y32" si="6">SUM(I12:I20)</f>
        <v>0</v>
      </c>
      <c r="J32" s="89">
        <f t="shared" si="6"/>
        <v>0</v>
      </c>
      <c r="K32" s="89">
        <f t="shared" si="6"/>
        <v>0</v>
      </c>
      <c r="L32" s="89">
        <f t="shared" si="6"/>
        <v>0</v>
      </c>
      <c r="M32" s="89">
        <f t="shared" si="6"/>
        <v>0</v>
      </c>
      <c r="N32" s="89">
        <f t="shared" si="6"/>
        <v>0</v>
      </c>
      <c r="O32" s="89">
        <f t="shared" si="6"/>
        <v>-619534</v>
      </c>
      <c r="P32" s="89">
        <f t="shared" si="6"/>
        <v>0</v>
      </c>
      <c r="Q32" s="89">
        <f t="shared" si="6"/>
        <v>0</v>
      </c>
      <c r="R32" s="89">
        <f t="shared" si="6"/>
        <v>0</v>
      </c>
      <c r="S32" s="89">
        <f t="shared" si="6"/>
        <v>0</v>
      </c>
      <c r="T32" s="89">
        <f t="shared" si="6"/>
        <v>-1099286</v>
      </c>
      <c r="U32" s="89">
        <f t="shared" si="6"/>
        <v>0</v>
      </c>
      <c r="V32" s="89">
        <f t="shared" si="6"/>
        <v>0</v>
      </c>
      <c r="W32" s="89">
        <f t="shared" si="6"/>
        <v>-1718820</v>
      </c>
      <c r="X32" s="89">
        <f t="shared" si="6"/>
        <v>0</v>
      </c>
      <c r="Y32" s="89">
        <f t="shared" si="6"/>
        <v>-1718820</v>
      </c>
    </row>
    <row r="33" spans="1:25" ht="31.5" customHeight="1">
      <c r="A33" s="284" t="s">
        <v>422</v>
      </c>
      <c r="B33" s="284"/>
      <c r="C33" s="284"/>
      <c r="D33" s="284"/>
      <c r="E33" s="284"/>
      <c r="F33" s="284"/>
      <c r="G33" s="90">
        <v>26</v>
      </c>
      <c r="H33" s="89">
        <f>H11+H32</f>
        <v>0</v>
      </c>
      <c r="I33" s="89">
        <f t="shared" ref="I33:Y33" si="7">I11+I32</f>
        <v>0</v>
      </c>
      <c r="J33" s="89">
        <f t="shared" si="7"/>
        <v>0</v>
      </c>
      <c r="K33" s="89">
        <f t="shared" si="7"/>
        <v>0</v>
      </c>
      <c r="L33" s="89">
        <f t="shared" si="7"/>
        <v>0</v>
      </c>
      <c r="M33" s="89">
        <f t="shared" si="7"/>
        <v>0</v>
      </c>
      <c r="N33" s="89">
        <f t="shared" si="7"/>
        <v>0</v>
      </c>
      <c r="O33" s="89">
        <f t="shared" si="7"/>
        <v>-619534</v>
      </c>
      <c r="P33" s="89">
        <f t="shared" si="7"/>
        <v>0</v>
      </c>
      <c r="Q33" s="89">
        <f t="shared" si="7"/>
        <v>0</v>
      </c>
      <c r="R33" s="89">
        <f t="shared" si="7"/>
        <v>0</v>
      </c>
      <c r="S33" s="89">
        <f t="shared" si="7"/>
        <v>0</v>
      </c>
      <c r="T33" s="89">
        <f t="shared" si="7"/>
        <v>-1099286</v>
      </c>
      <c r="U33" s="89">
        <f t="shared" si="7"/>
        <v>0</v>
      </c>
      <c r="V33" s="89">
        <f t="shared" si="7"/>
        <v>2131791</v>
      </c>
      <c r="W33" s="89">
        <f t="shared" si="7"/>
        <v>412971</v>
      </c>
      <c r="X33" s="89">
        <f t="shared" si="7"/>
        <v>0</v>
      </c>
      <c r="Y33" s="89">
        <f t="shared" si="7"/>
        <v>412971</v>
      </c>
    </row>
    <row r="34" spans="1:25" ht="36.75" customHeight="1">
      <c r="A34" s="285" t="s">
        <v>423</v>
      </c>
      <c r="B34" s="285"/>
      <c r="C34" s="285"/>
      <c r="D34" s="285"/>
      <c r="E34" s="285"/>
      <c r="F34" s="285"/>
      <c r="G34" s="92">
        <v>27</v>
      </c>
      <c r="H34" s="93">
        <f>SUM(H21:H29)</f>
        <v>0</v>
      </c>
      <c r="I34" s="93">
        <f t="shared" ref="I34:Y34" si="8">SUM(I21:I29)</f>
        <v>-45069</v>
      </c>
      <c r="J34" s="93">
        <f t="shared" si="8"/>
        <v>0</v>
      </c>
      <c r="K34" s="93">
        <f t="shared" si="8"/>
        <v>-1979046</v>
      </c>
      <c r="L34" s="93">
        <f t="shared" si="8"/>
        <v>-77532</v>
      </c>
      <c r="M34" s="93">
        <f t="shared" si="8"/>
        <v>0</v>
      </c>
      <c r="N34" s="93">
        <f t="shared" si="8"/>
        <v>2228614</v>
      </c>
      <c r="O34" s="93">
        <f t="shared" si="8"/>
        <v>354768</v>
      </c>
      <c r="P34" s="93">
        <f t="shared" si="8"/>
        <v>0</v>
      </c>
      <c r="Q34" s="93">
        <f t="shared" si="8"/>
        <v>0</v>
      </c>
      <c r="R34" s="93">
        <f t="shared" si="8"/>
        <v>0</v>
      </c>
      <c r="S34" s="93">
        <f t="shared" si="8"/>
        <v>0</v>
      </c>
      <c r="T34" s="93">
        <f t="shared" si="8"/>
        <v>0</v>
      </c>
      <c r="U34" s="93">
        <f t="shared" si="8"/>
        <v>-1877105</v>
      </c>
      <c r="V34" s="93">
        <f t="shared" si="8"/>
        <v>1271328</v>
      </c>
      <c r="W34" s="93">
        <f t="shared" si="8"/>
        <v>31022</v>
      </c>
      <c r="X34" s="93">
        <f t="shared" si="8"/>
        <v>0</v>
      </c>
      <c r="Y34" s="93">
        <f t="shared" si="8"/>
        <v>31022</v>
      </c>
    </row>
    <row r="35" spans="1:25">
      <c r="A35" s="277" t="s">
        <v>302</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row>
    <row r="36" spans="1:25">
      <c r="A36" s="287" t="s">
        <v>319</v>
      </c>
      <c r="B36" s="287"/>
      <c r="C36" s="287"/>
      <c r="D36" s="287"/>
      <c r="E36" s="287"/>
      <c r="F36" s="287"/>
      <c r="G36" s="87">
        <v>28</v>
      </c>
      <c r="H36" s="88">
        <v>54594592</v>
      </c>
      <c r="I36" s="88">
        <v>25893236</v>
      </c>
      <c r="J36" s="88">
        <v>885798</v>
      </c>
      <c r="K36" s="88">
        <v>793595</v>
      </c>
      <c r="L36" s="88">
        <v>793595</v>
      </c>
      <c r="M36" s="88">
        <v>16639</v>
      </c>
      <c r="N36" s="88">
        <v>9109602</v>
      </c>
      <c r="O36" s="88">
        <v>-4060866</v>
      </c>
      <c r="P36" s="88">
        <v>0</v>
      </c>
      <c r="Q36" s="88">
        <v>0</v>
      </c>
      <c r="R36" s="88">
        <v>0</v>
      </c>
      <c r="S36" s="88">
        <v>0</v>
      </c>
      <c r="T36" s="88">
        <v>-7725738</v>
      </c>
      <c r="U36" s="88">
        <v>18062299</v>
      </c>
      <c r="V36" s="88">
        <v>2131791</v>
      </c>
      <c r="W36" s="94">
        <f>H36+I36+J36+K36-L36+M36+N36+O36+P36+Q36+R36+U36+V36+S36+T36</f>
        <v>98907353</v>
      </c>
      <c r="X36" s="88">
        <v>0</v>
      </c>
      <c r="Y36" s="94">
        <f t="shared" ref="Y36:Y38" si="9">W36+X36</f>
        <v>98907353</v>
      </c>
    </row>
    <row r="37" spans="1:25">
      <c r="A37" s="281" t="s">
        <v>332</v>
      </c>
      <c r="B37" s="281"/>
      <c r="C37" s="281"/>
      <c r="D37" s="281"/>
      <c r="E37" s="281"/>
      <c r="F37" s="281"/>
      <c r="G37" s="87">
        <v>29</v>
      </c>
      <c r="H37" s="88">
        <v>0</v>
      </c>
      <c r="I37" s="88">
        <v>0</v>
      </c>
      <c r="J37" s="88">
        <v>0</v>
      </c>
      <c r="K37" s="88">
        <v>0</v>
      </c>
      <c r="L37" s="88">
        <v>0</v>
      </c>
      <c r="M37" s="88">
        <v>0</v>
      </c>
      <c r="N37" s="88">
        <v>0</v>
      </c>
      <c r="O37" s="88">
        <v>0</v>
      </c>
      <c r="P37" s="88">
        <v>0</v>
      </c>
      <c r="Q37" s="88">
        <v>0</v>
      </c>
      <c r="R37" s="88">
        <v>0</v>
      </c>
      <c r="S37" s="88">
        <v>0</v>
      </c>
      <c r="T37" s="88">
        <v>0</v>
      </c>
      <c r="U37" s="88">
        <v>0</v>
      </c>
      <c r="V37" s="88">
        <v>0</v>
      </c>
      <c r="W37" s="94">
        <f t="shared" ref="W37:W38" si="10">H37+I37+J37+K37-L37+M37+N37+O37+P37+Q37+R37+U37+V37+S37+T37</f>
        <v>0</v>
      </c>
      <c r="X37" s="88">
        <v>0</v>
      </c>
      <c r="Y37" s="94">
        <f t="shared" si="9"/>
        <v>0</v>
      </c>
    </row>
    <row r="38" spans="1:25">
      <c r="A38" s="281" t="s">
        <v>285</v>
      </c>
      <c r="B38" s="281"/>
      <c r="C38" s="281"/>
      <c r="D38" s="281"/>
      <c r="E38" s="281"/>
      <c r="F38" s="281"/>
      <c r="G38" s="87">
        <v>30</v>
      </c>
      <c r="H38" s="88">
        <v>0</v>
      </c>
      <c r="I38" s="88">
        <v>0</v>
      </c>
      <c r="J38" s="88">
        <v>0</v>
      </c>
      <c r="K38" s="88">
        <v>0</v>
      </c>
      <c r="L38" s="88">
        <v>0</v>
      </c>
      <c r="M38" s="88">
        <v>0</v>
      </c>
      <c r="N38" s="88">
        <v>0</v>
      </c>
      <c r="O38" s="88">
        <v>0</v>
      </c>
      <c r="P38" s="88">
        <v>0</v>
      </c>
      <c r="Q38" s="88">
        <v>0</v>
      </c>
      <c r="R38" s="88">
        <v>0</v>
      </c>
      <c r="S38" s="88">
        <v>0</v>
      </c>
      <c r="T38" s="88">
        <v>0</v>
      </c>
      <c r="U38" s="88">
        <v>0</v>
      </c>
      <c r="V38" s="88">
        <v>0</v>
      </c>
      <c r="W38" s="94">
        <f t="shared" si="10"/>
        <v>0</v>
      </c>
      <c r="X38" s="88">
        <v>0</v>
      </c>
      <c r="Y38" s="94">
        <f t="shared" si="9"/>
        <v>0</v>
      </c>
    </row>
    <row r="39" spans="1:25" ht="25.5" customHeight="1">
      <c r="A39" s="287" t="s">
        <v>424</v>
      </c>
      <c r="B39" s="287"/>
      <c r="C39" s="287"/>
      <c r="D39" s="287"/>
      <c r="E39" s="287"/>
      <c r="F39" s="287"/>
      <c r="G39" s="87">
        <v>31</v>
      </c>
      <c r="H39" s="89">
        <f>H36+H37+H38</f>
        <v>54594592</v>
      </c>
      <c r="I39" s="89">
        <f t="shared" ref="I39:Y39" si="11">I36+I37+I38</f>
        <v>25893236</v>
      </c>
      <c r="J39" s="89">
        <f t="shared" si="11"/>
        <v>885798</v>
      </c>
      <c r="K39" s="89">
        <f t="shared" si="11"/>
        <v>793595</v>
      </c>
      <c r="L39" s="89">
        <f t="shared" si="11"/>
        <v>793595</v>
      </c>
      <c r="M39" s="89">
        <f t="shared" si="11"/>
        <v>16639</v>
      </c>
      <c r="N39" s="89">
        <f t="shared" si="11"/>
        <v>9109602</v>
      </c>
      <c r="O39" s="89">
        <f t="shared" si="11"/>
        <v>-4060866</v>
      </c>
      <c r="P39" s="89">
        <f t="shared" si="11"/>
        <v>0</v>
      </c>
      <c r="Q39" s="89">
        <f t="shared" si="11"/>
        <v>0</v>
      </c>
      <c r="R39" s="89">
        <f t="shared" si="11"/>
        <v>0</v>
      </c>
      <c r="S39" s="89">
        <f t="shared" si="11"/>
        <v>0</v>
      </c>
      <c r="T39" s="89">
        <f t="shared" si="11"/>
        <v>-7725738</v>
      </c>
      <c r="U39" s="89">
        <f t="shared" si="11"/>
        <v>18062299</v>
      </c>
      <c r="V39" s="89">
        <f t="shared" si="11"/>
        <v>2131791</v>
      </c>
      <c r="W39" s="89">
        <f t="shared" si="11"/>
        <v>98907353</v>
      </c>
      <c r="X39" s="89">
        <f t="shared" si="11"/>
        <v>0</v>
      </c>
      <c r="Y39" s="89">
        <f t="shared" si="11"/>
        <v>98907353</v>
      </c>
    </row>
    <row r="40" spans="1:25">
      <c r="A40" s="281" t="s">
        <v>286</v>
      </c>
      <c r="B40" s="281"/>
      <c r="C40" s="281"/>
      <c r="D40" s="281"/>
      <c r="E40" s="281"/>
      <c r="F40" s="281"/>
      <c r="G40" s="87">
        <v>32</v>
      </c>
      <c r="H40" s="91">
        <v>0</v>
      </c>
      <c r="I40" s="91">
        <v>0</v>
      </c>
      <c r="J40" s="91">
        <v>0</v>
      </c>
      <c r="K40" s="91">
        <v>0</v>
      </c>
      <c r="L40" s="91">
        <v>0</v>
      </c>
      <c r="M40" s="91">
        <v>0</v>
      </c>
      <c r="N40" s="91">
        <v>0</v>
      </c>
      <c r="O40" s="91">
        <v>0</v>
      </c>
      <c r="P40" s="91">
        <v>0</v>
      </c>
      <c r="Q40" s="91">
        <v>0</v>
      </c>
      <c r="R40" s="91">
        <v>0</v>
      </c>
      <c r="S40" s="88">
        <v>0</v>
      </c>
      <c r="T40" s="88">
        <v>0</v>
      </c>
      <c r="U40" s="91">
        <v>0</v>
      </c>
      <c r="V40" s="88">
        <v>14160738</v>
      </c>
      <c r="W40" s="94">
        <f t="shared" ref="W40:W58" si="12">H40+I40+J40+K40-L40+M40+N40+O40+P40+Q40+R40+U40+V40+S40+T40</f>
        <v>14160738</v>
      </c>
      <c r="X40" s="88">
        <v>0</v>
      </c>
      <c r="Y40" s="94">
        <f t="shared" ref="Y40:Y58" si="13">W40+X40</f>
        <v>14160738</v>
      </c>
    </row>
    <row r="41" spans="1:25">
      <c r="A41" s="281" t="s">
        <v>287</v>
      </c>
      <c r="B41" s="281"/>
      <c r="C41" s="281"/>
      <c r="D41" s="281"/>
      <c r="E41" s="281"/>
      <c r="F41" s="281"/>
      <c r="G41" s="87">
        <v>33</v>
      </c>
      <c r="H41" s="91">
        <v>0</v>
      </c>
      <c r="I41" s="91">
        <v>0</v>
      </c>
      <c r="J41" s="91">
        <v>0</v>
      </c>
      <c r="K41" s="91">
        <v>0</v>
      </c>
      <c r="L41" s="91">
        <v>0</v>
      </c>
      <c r="M41" s="91">
        <v>0</v>
      </c>
      <c r="N41" s="88">
        <v>0</v>
      </c>
      <c r="O41" s="91">
        <v>0</v>
      </c>
      <c r="P41" s="91">
        <v>0</v>
      </c>
      <c r="Q41" s="91">
        <v>0</v>
      </c>
      <c r="R41" s="91">
        <v>0</v>
      </c>
      <c r="S41" s="88">
        <v>0</v>
      </c>
      <c r="T41" s="88">
        <v>64346</v>
      </c>
      <c r="U41" s="91">
        <v>0</v>
      </c>
      <c r="V41" s="91">
        <v>0</v>
      </c>
      <c r="W41" s="94">
        <f t="shared" si="12"/>
        <v>64346</v>
      </c>
      <c r="X41" s="88">
        <v>0</v>
      </c>
      <c r="Y41" s="94">
        <f t="shared" si="13"/>
        <v>64346</v>
      </c>
    </row>
    <row r="42" spans="1:25" ht="27" customHeight="1">
      <c r="A42" s="281" t="s">
        <v>288</v>
      </c>
      <c r="B42" s="281"/>
      <c r="C42" s="281"/>
      <c r="D42" s="281"/>
      <c r="E42" s="281"/>
      <c r="F42" s="281"/>
      <c r="G42" s="87">
        <v>34</v>
      </c>
      <c r="H42" s="91">
        <v>0</v>
      </c>
      <c r="I42" s="91">
        <v>0</v>
      </c>
      <c r="J42" s="91">
        <v>0</v>
      </c>
      <c r="K42" s="91">
        <v>0</v>
      </c>
      <c r="L42" s="91">
        <v>0</v>
      </c>
      <c r="M42" s="91">
        <v>0</v>
      </c>
      <c r="N42" s="91">
        <v>0</v>
      </c>
      <c r="O42" s="88">
        <v>0</v>
      </c>
      <c r="P42" s="91">
        <v>0</v>
      </c>
      <c r="Q42" s="91">
        <v>0</v>
      </c>
      <c r="R42" s="91">
        <v>0</v>
      </c>
      <c r="S42" s="88">
        <v>0</v>
      </c>
      <c r="T42" s="88">
        <v>0</v>
      </c>
      <c r="U42" s="88">
        <v>0</v>
      </c>
      <c r="V42" s="88">
        <v>0</v>
      </c>
      <c r="W42" s="94">
        <f t="shared" si="12"/>
        <v>0</v>
      </c>
      <c r="X42" s="88">
        <v>0</v>
      </c>
      <c r="Y42" s="94">
        <f t="shared" si="13"/>
        <v>0</v>
      </c>
    </row>
    <row r="43" spans="1:25" ht="20.25" customHeight="1">
      <c r="A43" s="281" t="s">
        <v>289</v>
      </c>
      <c r="B43" s="281"/>
      <c r="C43" s="281"/>
      <c r="D43" s="281"/>
      <c r="E43" s="281"/>
      <c r="F43" s="281"/>
      <c r="G43" s="87">
        <v>35</v>
      </c>
      <c r="H43" s="91">
        <v>0</v>
      </c>
      <c r="I43" s="91">
        <v>0</v>
      </c>
      <c r="J43" s="91">
        <v>0</v>
      </c>
      <c r="K43" s="91">
        <v>0</v>
      </c>
      <c r="L43" s="91">
        <v>0</v>
      </c>
      <c r="M43" s="91">
        <v>0</v>
      </c>
      <c r="N43" s="91">
        <v>0</v>
      </c>
      <c r="O43" s="91">
        <v>0</v>
      </c>
      <c r="P43" s="88">
        <v>0</v>
      </c>
      <c r="Q43" s="91">
        <v>0</v>
      </c>
      <c r="R43" s="91">
        <v>0</v>
      </c>
      <c r="S43" s="88">
        <v>0</v>
      </c>
      <c r="T43" s="88">
        <v>0</v>
      </c>
      <c r="U43" s="88">
        <v>0</v>
      </c>
      <c r="V43" s="88">
        <v>0</v>
      </c>
      <c r="W43" s="94">
        <f t="shared" si="12"/>
        <v>0</v>
      </c>
      <c r="X43" s="88">
        <v>0</v>
      </c>
      <c r="Y43" s="94">
        <f t="shared" si="13"/>
        <v>0</v>
      </c>
    </row>
    <row r="44" spans="1:25" ht="12.75" customHeight="1">
      <c r="A44" s="281" t="s">
        <v>290</v>
      </c>
      <c r="B44" s="281"/>
      <c r="C44" s="281"/>
      <c r="D44" s="281"/>
      <c r="E44" s="281"/>
      <c r="F44" s="281"/>
      <c r="G44" s="87">
        <v>36</v>
      </c>
      <c r="H44" s="91">
        <v>0</v>
      </c>
      <c r="I44" s="91">
        <v>0</v>
      </c>
      <c r="J44" s="91">
        <v>0</v>
      </c>
      <c r="K44" s="91">
        <v>0</v>
      </c>
      <c r="L44" s="91">
        <v>0</v>
      </c>
      <c r="M44" s="91">
        <v>0</v>
      </c>
      <c r="N44" s="91">
        <v>0</v>
      </c>
      <c r="O44" s="91">
        <v>0</v>
      </c>
      <c r="P44" s="91">
        <v>0</v>
      </c>
      <c r="Q44" s="88">
        <v>0</v>
      </c>
      <c r="R44" s="91">
        <v>0</v>
      </c>
      <c r="S44" s="88">
        <v>0</v>
      </c>
      <c r="T44" s="88">
        <v>0</v>
      </c>
      <c r="U44" s="88">
        <v>0</v>
      </c>
      <c r="V44" s="88">
        <v>0</v>
      </c>
      <c r="W44" s="94">
        <f t="shared" si="12"/>
        <v>0</v>
      </c>
      <c r="X44" s="88">
        <v>0</v>
      </c>
      <c r="Y44" s="94">
        <f t="shared" si="13"/>
        <v>0</v>
      </c>
    </row>
    <row r="45" spans="1:25" ht="22.95" customHeight="1">
      <c r="A45" s="281" t="s">
        <v>333</v>
      </c>
      <c r="B45" s="281"/>
      <c r="C45" s="281"/>
      <c r="D45" s="281"/>
      <c r="E45" s="281"/>
      <c r="F45" s="281"/>
      <c r="G45" s="87">
        <v>37</v>
      </c>
      <c r="H45" s="91">
        <v>0</v>
      </c>
      <c r="I45" s="91">
        <v>0</v>
      </c>
      <c r="J45" s="91">
        <v>0</v>
      </c>
      <c r="K45" s="91">
        <v>0</v>
      </c>
      <c r="L45" s="91">
        <v>0</v>
      </c>
      <c r="M45" s="91">
        <v>0</v>
      </c>
      <c r="N45" s="91">
        <v>0</v>
      </c>
      <c r="O45" s="91">
        <v>0</v>
      </c>
      <c r="P45" s="91">
        <v>0</v>
      </c>
      <c r="Q45" s="91">
        <v>0</v>
      </c>
      <c r="R45" s="88">
        <v>0</v>
      </c>
      <c r="S45" s="88">
        <v>0</v>
      </c>
      <c r="T45" s="88">
        <v>0</v>
      </c>
      <c r="U45" s="88">
        <v>0</v>
      </c>
      <c r="V45" s="88">
        <v>0</v>
      </c>
      <c r="W45" s="94">
        <f t="shared" si="12"/>
        <v>0</v>
      </c>
      <c r="X45" s="88">
        <v>0</v>
      </c>
      <c r="Y45" s="94">
        <f t="shared" si="13"/>
        <v>0</v>
      </c>
    </row>
    <row r="46" spans="1:25" ht="12.75" customHeight="1">
      <c r="A46" s="281" t="s">
        <v>292</v>
      </c>
      <c r="B46" s="281"/>
      <c r="C46" s="281"/>
      <c r="D46" s="281"/>
      <c r="E46" s="281"/>
      <c r="F46" s="281"/>
      <c r="G46" s="87">
        <v>38</v>
      </c>
      <c r="H46" s="91">
        <v>0</v>
      </c>
      <c r="I46" s="91">
        <v>0</v>
      </c>
      <c r="J46" s="91">
        <v>0</v>
      </c>
      <c r="K46" s="91">
        <v>0</v>
      </c>
      <c r="L46" s="91">
        <v>0</v>
      </c>
      <c r="M46" s="91">
        <v>0</v>
      </c>
      <c r="N46" s="88">
        <v>0</v>
      </c>
      <c r="O46" s="88">
        <v>0</v>
      </c>
      <c r="P46" s="88">
        <v>0</v>
      </c>
      <c r="Q46" s="88">
        <v>0</v>
      </c>
      <c r="R46" s="88">
        <v>0</v>
      </c>
      <c r="S46" s="88">
        <v>0</v>
      </c>
      <c r="T46" s="88">
        <v>0</v>
      </c>
      <c r="U46" s="88">
        <v>0</v>
      </c>
      <c r="V46" s="88">
        <v>0</v>
      </c>
      <c r="W46" s="94">
        <f t="shared" si="12"/>
        <v>0</v>
      </c>
      <c r="X46" s="88">
        <v>0</v>
      </c>
      <c r="Y46" s="94">
        <f t="shared" si="13"/>
        <v>0</v>
      </c>
    </row>
    <row r="47" spans="1:25">
      <c r="A47" s="281" t="s">
        <v>293</v>
      </c>
      <c r="B47" s="281"/>
      <c r="C47" s="281"/>
      <c r="D47" s="281"/>
      <c r="E47" s="281"/>
      <c r="F47" s="281"/>
      <c r="G47" s="87">
        <v>39</v>
      </c>
      <c r="H47" s="91">
        <v>0</v>
      </c>
      <c r="I47" s="91">
        <v>0</v>
      </c>
      <c r="J47" s="91">
        <v>0</v>
      </c>
      <c r="K47" s="91">
        <v>0</v>
      </c>
      <c r="L47" s="91">
        <v>0</v>
      </c>
      <c r="M47" s="91">
        <v>0</v>
      </c>
      <c r="N47" s="88">
        <v>0</v>
      </c>
      <c r="O47" s="88">
        <v>0</v>
      </c>
      <c r="P47" s="88">
        <v>0</v>
      </c>
      <c r="Q47" s="88">
        <v>0</v>
      </c>
      <c r="R47" s="88">
        <v>0</v>
      </c>
      <c r="S47" s="88">
        <v>0</v>
      </c>
      <c r="T47" s="88">
        <v>0</v>
      </c>
      <c r="U47" s="88">
        <v>0</v>
      </c>
      <c r="V47" s="88">
        <v>0</v>
      </c>
      <c r="W47" s="94">
        <f t="shared" si="12"/>
        <v>0</v>
      </c>
      <c r="X47" s="88">
        <v>0</v>
      </c>
      <c r="Y47" s="94">
        <f t="shared" si="13"/>
        <v>0</v>
      </c>
    </row>
    <row r="48" spans="1:25">
      <c r="A48" s="281" t="s">
        <v>294</v>
      </c>
      <c r="B48" s="281"/>
      <c r="C48" s="281"/>
      <c r="D48" s="281"/>
      <c r="E48" s="281"/>
      <c r="F48" s="281"/>
      <c r="G48" s="87">
        <v>40</v>
      </c>
      <c r="H48" s="88">
        <v>0</v>
      </c>
      <c r="I48" s="88">
        <v>0</v>
      </c>
      <c r="J48" s="88">
        <v>0</v>
      </c>
      <c r="K48" s="88">
        <v>0</v>
      </c>
      <c r="L48" s="88">
        <v>0</v>
      </c>
      <c r="M48" s="88">
        <v>0</v>
      </c>
      <c r="N48" s="88">
        <v>0</v>
      </c>
      <c r="O48" s="88">
        <v>1602928</v>
      </c>
      <c r="P48" s="88">
        <v>0</v>
      </c>
      <c r="Q48" s="88">
        <v>0</v>
      </c>
      <c r="R48" s="88">
        <v>0</v>
      </c>
      <c r="S48" s="88">
        <v>0</v>
      </c>
      <c r="T48" s="88">
        <v>0</v>
      </c>
      <c r="U48" s="88">
        <v>0</v>
      </c>
      <c r="V48" s="88">
        <v>0</v>
      </c>
      <c r="W48" s="94">
        <f t="shared" si="12"/>
        <v>1602928</v>
      </c>
      <c r="X48" s="88">
        <v>0</v>
      </c>
      <c r="Y48" s="94">
        <f t="shared" si="13"/>
        <v>1602928</v>
      </c>
    </row>
    <row r="49" spans="1:25" ht="22.5" customHeight="1">
      <c r="A49" s="281" t="s">
        <v>295</v>
      </c>
      <c r="B49" s="281"/>
      <c r="C49" s="281"/>
      <c r="D49" s="281"/>
      <c r="E49" s="281"/>
      <c r="F49" s="281"/>
      <c r="G49" s="87">
        <v>41</v>
      </c>
      <c r="H49" s="91">
        <v>0</v>
      </c>
      <c r="I49" s="91">
        <v>0</v>
      </c>
      <c r="J49" s="91">
        <v>0</v>
      </c>
      <c r="K49" s="91">
        <v>0</v>
      </c>
      <c r="L49" s="91">
        <v>0</v>
      </c>
      <c r="M49" s="91">
        <v>0</v>
      </c>
      <c r="N49" s="88">
        <v>0</v>
      </c>
      <c r="O49" s="88">
        <v>-288527</v>
      </c>
      <c r="P49" s="88">
        <v>0</v>
      </c>
      <c r="Q49" s="88">
        <v>0</v>
      </c>
      <c r="R49" s="88">
        <v>0</v>
      </c>
      <c r="S49" s="88">
        <v>0</v>
      </c>
      <c r="T49" s="88">
        <v>0</v>
      </c>
      <c r="U49" s="88">
        <v>0</v>
      </c>
      <c r="V49" s="88">
        <v>0</v>
      </c>
      <c r="W49" s="94">
        <f t="shared" si="12"/>
        <v>-288527</v>
      </c>
      <c r="X49" s="88">
        <v>0</v>
      </c>
      <c r="Y49" s="94">
        <f t="shared" si="13"/>
        <v>-288527</v>
      </c>
    </row>
    <row r="50" spans="1:25" ht="36.75" customHeight="1">
      <c r="A50" s="281" t="s">
        <v>296</v>
      </c>
      <c r="B50" s="281"/>
      <c r="C50" s="281"/>
      <c r="D50" s="281"/>
      <c r="E50" s="281"/>
      <c r="F50" s="281"/>
      <c r="G50" s="87">
        <v>42</v>
      </c>
      <c r="H50" s="88">
        <v>0</v>
      </c>
      <c r="I50" s="88">
        <v>0</v>
      </c>
      <c r="J50" s="88">
        <v>0</v>
      </c>
      <c r="K50" s="88">
        <v>0</v>
      </c>
      <c r="L50" s="88">
        <v>0</v>
      </c>
      <c r="M50" s="88">
        <v>0</v>
      </c>
      <c r="N50" s="88">
        <v>0</v>
      </c>
      <c r="O50" s="88">
        <v>0</v>
      </c>
      <c r="P50" s="88">
        <v>0</v>
      </c>
      <c r="Q50" s="88">
        <v>0</v>
      </c>
      <c r="R50" s="88">
        <v>0</v>
      </c>
      <c r="S50" s="88">
        <v>0</v>
      </c>
      <c r="T50" s="88">
        <v>0</v>
      </c>
      <c r="U50" s="88">
        <v>0</v>
      </c>
      <c r="V50" s="88">
        <v>0</v>
      </c>
      <c r="W50" s="94">
        <f t="shared" si="12"/>
        <v>0</v>
      </c>
      <c r="X50" s="88">
        <v>0</v>
      </c>
      <c r="Y50" s="94">
        <f t="shared" si="13"/>
        <v>0</v>
      </c>
    </row>
    <row r="51" spans="1:25" ht="26.25" customHeight="1">
      <c r="A51" s="281" t="s">
        <v>297</v>
      </c>
      <c r="B51" s="281"/>
      <c r="C51" s="281"/>
      <c r="D51" s="281"/>
      <c r="E51" s="281"/>
      <c r="F51" s="281"/>
      <c r="G51" s="87">
        <v>43</v>
      </c>
      <c r="H51" s="88">
        <v>0</v>
      </c>
      <c r="I51" s="88">
        <v>0</v>
      </c>
      <c r="J51" s="88">
        <v>0</v>
      </c>
      <c r="K51" s="88">
        <v>0</v>
      </c>
      <c r="L51" s="88">
        <v>0</v>
      </c>
      <c r="M51" s="88">
        <v>0</v>
      </c>
      <c r="N51" s="88">
        <v>0</v>
      </c>
      <c r="O51" s="88">
        <v>0</v>
      </c>
      <c r="P51" s="88">
        <v>0</v>
      </c>
      <c r="Q51" s="88">
        <v>0</v>
      </c>
      <c r="R51" s="88">
        <v>0</v>
      </c>
      <c r="S51" s="88">
        <v>0</v>
      </c>
      <c r="T51" s="88">
        <v>0</v>
      </c>
      <c r="U51" s="88">
        <v>0</v>
      </c>
      <c r="V51" s="88">
        <v>0</v>
      </c>
      <c r="W51" s="94">
        <f t="shared" si="12"/>
        <v>0</v>
      </c>
      <c r="X51" s="88">
        <v>0</v>
      </c>
      <c r="Y51" s="94">
        <f t="shared" si="13"/>
        <v>0</v>
      </c>
    </row>
    <row r="52" spans="1:25" ht="22.5" customHeight="1">
      <c r="A52" s="281" t="s">
        <v>298</v>
      </c>
      <c r="B52" s="281"/>
      <c r="C52" s="281"/>
      <c r="D52" s="281"/>
      <c r="E52" s="281"/>
      <c r="F52" s="281"/>
      <c r="G52" s="87">
        <v>44</v>
      </c>
      <c r="H52" s="88">
        <v>0</v>
      </c>
      <c r="I52" s="88">
        <v>0</v>
      </c>
      <c r="J52" s="88">
        <v>0</v>
      </c>
      <c r="K52" s="88">
        <v>0</v>
      </c>
      <c r="L52" s="88">
        <v>0</v>
      </c>
      <c r="M52" s="88">
        <v>0</v>
      </c>
      <c r="N52" s="88">
        <v>0</v>
      </c>
      <c r="O52" s="88">
        <v>0</v>
      </c>
      <c r="P52" s="88">
        <v>0</v>
      </c>
      <c r="Q52" s="88">
        <v>0</v>
      </c>
      <c r="R52" s="88">
        <v>0</v>
      </c>
      <c r="S52" s="88">
        <v>0</v>
      </c>
      <c r="T52" s="88">
        <v>0</v>
      </c>
      <c r="U52" s="88">
        <v>0</v>
      </c>
      <c r="V52" s="88">
        <v>0</v>
      </c>
      <c r="W52" s="94">
        <f t="shared" si="12"/>
        <v>0</v>
      </c>
      <c r="X52" s="88">
        <v>0</v>
      </c>
      <c r="Y52" s="94">
        <f t="shared" si="13"/>
        <v>0</v>
      </c>
    </row>
    <row r="53" spans="1:25">
      <c r="A53" s="281" t="s">
        <v>299</v>
      </c>
      <c r="B53" s="281"/>
      <c r="C53" s="281"/>
      <c r="D53" s="281"/>
      <c r="E53" s="281"/>
      <c r="F53" s="281"/>
      <c r="G53" s="87">
        <v>45</v>
      </c>
      <c r="H53" s="88">
        <v>0</v>
      </c>
      <c r="I53" s="88">
        <v>0</v>
      </c>
      <c r="J53" s="88">
        <v>0</v>
      </c>
      <c r="K53" s="88">
        <v>0</v>
      </c>
      <c r="L53" s="88">
        <v>0</v>
      </c>
      <c r="M53" s="88">
        <v>0</v>
      </c>
      <c r="N53" s="88">
        <v>0</v>
      </c>
      <c r="O53" s="88">
        <v>0</v>
      </c>
      <c r="P53" s="88">
        <v>0</v>
      </c>
      <c r="Q53" s="88">
        <v>0</v>
      </c>
      <c r="R53" s="88">
        <v>0</v>
      </c>
      <c r="S53" s="88">
        <v>0</v>
      </c>
      <c r="T53" s="88">
        <v>0</v>
      </c>
      <c r="U53" s="88">
        <v>0</v>
      </c>
      <c r="V53" s="88">
        <v>0</v>
      </c>
      <c r="W53" s="94">
        <f t="shared" si="12"/>
        <v>0</v>
      </c>
      <c r="X53" s="88">
        <v>0</v>
      </c>
      <c r="Y53" s="94">
        <f t="shared" si="13"/>
        <v>0</v>
      </c>
    </row>
    <row r="54" spans="1:25">
      <c r="A54" s="281" t="s">
        <v>367</v>
      </c>
      <c r="B54" s="281"/>
      <c r="C54" s="281"/>
      <c r="D54" s="281"/>
      <c r="E54" s="281"/>
      <c r="F54" s="281"/>
      <c r="G54" s="87">
        <v>46</v>
      </c>
      <c r="H54" s="88">
        <v>0</v>
      </c>
      <c r="I54" s="88">
        <v>0</v>
      </c>
      <c r="J54" s="88">
        <v>0</v>
      </c>
      <c r="K54" s="88">
        <v>0</v>
      </c>
      <c r="L54" s="88">
        <v>0</v>
      </c>
      <c r="M54" s="88">
        <v>0</v>
      </c>
      <c r="N54" s="88">
        <v>0</v>
      </c>
      <c r="O54" s="88">
        <v>0</v>
      </c>
      <c r="P54" s="88">
        <v>0</v>
      </c>
      <c r="Q54" s="88">
        <v>0</v>
      </c>
      <c r="R54" s="88">
        <v>0</v>
      </c>
      <c r="S54" s="88">
        <v>0</v>
      </c>
      <c r="T54" s="88">
        <v>0</v>
      </c>
      <c r="U54" s="88">
        <v>0</v>
      </c>
      <c r="V54" s="88">
        <v>0</v>
      </c>
      <c r="W54" s="94">
        <f t="shared" si="12"/>
        <v>0</v>
      </c>
      <c r="X54" s="88">
        <v>0</v>
      </c>
      <c r="Y54" s="94">
        <f t="shared" si="13"/>
        <v>0</v>
      </c>
    </row>
    <row r="55" spans="1:25" ht="12.75" customHeight="1">
      <c r="A55" s="281" t="s">
        <v>337</v>
      </c>
      <c r="B55" s="281"/>
      <c r="C55" s="281"/>
      <c r="D55" s="281"/>
      <c r="E55" s="281"/>
      <c r="F55" s="281"/>
      <c r="G55" s="87">
        <v>47</v>
      </c>
      <c r="H55" s="88">
        <v>0</v>
      </c>
      <c r="I55" s="88">
        <v>0</v>
      </c>
      <c r="J55" s="88">
        <v>0</v>
      </c>
      <c r="K55" s="88">
        <v>0</v>
      </c>
      <c r="L55" s="88">
        <v>0</v>
      </c>
      <c r="M55" s="88">
        <v>0</v>
      </c>
      <c r="N55" s="88">
        <v>0</v>
      </c>
      <c r="O55" s="88">
        <v>0</v>
      </c>
      <c r="P55" s="88">
        <v>0</v>
      </c>
      <c r="Q55" s="88">
        <v>0</v>
      </c>
      <c r="R55" s="88">
        <v>0</v>
      </c>
      <c r="S55" s="88">
        <v>0</v>
      </c>
      <c r="T55" s="88">
        <v>0</v>
      </c>
      <c r="U55" s="88">
        <v>0</v>
      </c>
      <c r="V55" s="88">
        <v>0</v>
      </c>
      <c r="W55" s="94">
        <f t="shared" si="12"/>
        <v>0</v>
      </c>
      <c r="X55" s="88">
        <v>0</v>
      </c>
      <c r="Y55" s="94">
        <f t="shared" si="13"/>
        <v>0</v>
      </c>
    </row>
    <row r="56" spans="1:25" ht="12.75" customHeight="1">
      <c r="A56" s="281" t="s">
        <v>338</v>
      </c>
      <c r="B56" s="281"/>
      <c r="C56" s="281"/>
      <c r="D56" s="281"/>
      <c r="E56" s="281"/>
      <c r="F56" s="281"/>
      <c r="G56" s="87">
        <v>48</v>
      </c>
      <c r="H56" s="88">
        <v>0</v>
      </c>
      <c r="I56" s="88">
        <v>-4863</v>
      </c>
      <c r="J56" s="88">
        <v>0</v>
      </c>
      <c r="K56" s="88">
        <v>-46247</v>
      </c>
      <c r="L56" s="88">
        <v>-46247</v>
      </c>
      <c r="M56" s="88">
        <v>0</v>
      </c>
      <c r="N56" s="88">
        <v>-1245491</v>
      </c>
      <c r="O56" s="88">
        <v>422871</v>
      </c>
      <c r="P56" s="88">
        <v>0</v>
      </c>
      <c r="Q56" s="88">
        <v>0</v>
      </c>
      <c r="R56" s="88">
        <v>0</v>
      </c>
      <c r="S56" s="88">
        <v>0</v>
      </c>
      <c r="T56" s="88">
        <v>0</v>
      </c>
      <c r="U56" s="88">
        <v>869913</v>
      </c>
      <c r="V56" s="88">
        <v>0</v>
      </c>
      <c r="W56" s="94">
        <f t="shared" si="12"/>
        <v>42430</v>
      </c>
      <c r="X56" s="88">
        <v>0</v>
      </c>
      <c r="Y56" s="94">
        <f t="shared" si="13"/>
        <v>42430</v>
      </c>
    </row>
    <row r="57" spans="1:25" ht="12.75" customHeight="1">
      <c r="A57" s="281" t="s">
        <v>339</v>
      </c>
      <c r="B57" s="281"/>
      <c r="C57" s="281"/>
      <c r="D57" s="281"/>
      <c r="E57" s="281"/>
      <c r="F57" s="281"/>
      <c r="G57" s="87">
        <v>49</v>
      </c>
      <c r="H57" s="88">
        <v>0</v>
      </c>
      <c r="I57" s="88">
        <v>0</v>
      </c>
      <c r="J57" s="88">
        <v>0</v>
      </c>
      <c r="K57" s="88">
        <v>0</v>
      </c>
      <c r="L57" s="88">
        <v>0</v>
      </c>
      <c r="M57" s="88">
        <v>0</v>
      </c>
      <c r="N57" s="88">
        <v>0</v>
      </c>
      <c r="O57" s="88">
        <v>0</v>
      </c>
      <c r="P57" s="88">
        <v>0</v>
      </c>
      <c r="Q57" s="88">
        <v>0</v>
      </c>
      <c r="R57" s="88">
        <v>0</v>
      </c>
      <c r="S57" s="88">
        <v>0</v>
      </c>
      <c r="T57" s="88">
        <v>0</v>
      </c>
      <c r="U57" s="88">
        <v>2131791</v>
      </c>
      <c r="V57" s="88">
        <v>-2131791</v>
      </c>
      <c r="W57" s="94">
        <f t="shared" si="12"/>
        <v>0</v>
      </c>
      <c r="X57" s="88">
        <v>0</v>
      </c>
      <c r="Y57" s="94">
        <f t="shared" si="13"/>
        <v>0</v>
      </c>
    </row>
    <row r="58" spans="1:25" ht="12.75" customHeight="1">
      <c r="A58" s="281" t="s">
        <v>340</v>
      </c>
      <c r="B58" s="281"/>
      <c r="C58" s="281"/>
      <c r="D58" s="281"/>
      <c r="E58" s="281"/>
      <c r="F58" s="281"/>
      <c r="G58" s="87">
        <v>50</v>
      </c>
      <c r="H58" s="88">
        <v>0</v>
      </c>
      <c r="I58" s="88">
        <v>0</v>
      </c>
      <c r="J58" s="88">
        <v>0</v>
      </c>
      <c r="K58" s="88">
        <v>0</v>
      </c>
      <c r="L58" s="88">
        <v>0</v>
      </c>
      <c r="M58" s="88">
        <v>0</v>
      </c>
      <c r="N58" s="88">
        <v>0</v>
      </c>
      <c r="O58" s="88">
        <v>0</v>
      </c>
      <c r="P58" s="88">
        <v>0</v>
      </c>
      <c r="Q58" s="88">
        <v>0</v>
      </c>
      <c r="R58" s="88">
        <v>0</v>
      </c>
      <c r="S58" s="88">
        <v>0</v>
      </c>
      <c r="T58" s="88">
        <v>0</v>
      </c>
      <c r="U58" s="88">
        <v>0</v>
      </c>
      <c r="V58" s="88">
        <v>0</v>
      </c>
      <c r="W58" s="94">
        <f t="shared" si="12"/>
        <v>0</v>
      </c>
      <c r="X58" s="88">
        <v>0</v>
      </c>
      <c r="Y58" s="94">
        <f t="shared" si="13"/>
        <v>0</v>
      </c>
    </row>
    <row r="59" spans="1:25" ht="25.5" customHeight="1">
      <c r="A59" s="282" t="s">
        <v>425</v>
      </c>
      <c r="B59" s="282"/>
      <c r="C59" s="282"/>
      <c r="D59" s="282"/>
      <c r="E59" s="282"/>
      <c r="F59" s="282"/>
      <c r="G59" s="95">
        <v>51</v>
      </c>
      <c r="H59" s="93">
        <f>SUM(H39:H58)</f>
        <v>54594592</v>
      </c>
      <c r="I59" s="93">
        <f t="shared" ref="I59:Y59" si="14">SUM(I39:I58)</f>
        <v>25888373</v>
      </c>
      <c r="J59" s="93">
        <f t="shared" si="14"/>
        <v>885798</v>
      </c>
      <c r="K59" s="93">
        <f t="shared" si="14"/>
        <v>747348</v>
      </c>
      <c r="L59" s="93">
        <f t="shared" si="14"/>
        <v>747348</v>
      </c>
      <c r="M59" s="93">
        <f t="shared" si="14"/>
        <v>16639</v>
      </c>
      <c r="N59" s="93">
        <f t="shared" si="14"/>
        <v>7864111</v>
      </c>
      <c r="O59" s="93">
        <f t="shared" si="14"/>
        <v>-2323594</v>
      </c>
      <c r="P59" s="93">
        <f t="shared" si="14"/>
        <v>0</v>
      </c>
      <c r="Q59" s="93">
        <f t="shared" si="14"/>
        <v>0</v>
      </c>
      <c r="R59" s="93">
        <f t="shared" si="14"/>
        <v>0</v>
      </c>
      <c r="S59" s="93">
        <f t="shared" si="14"/>
        <v>0</v>
      </c>
      <c r="T59" s="93">
        <f t="shared" si="14"/>
        <v>-7661392</v>
      </c>
      <c r="U59" s="93">
        <f t="shared" si="14"/>
        <v>21064003</v>
      </c>
      <c r="V59" s="93">
        <f t="shared" si="14"/>
        <v>14160738</v>
      </c>
      <c r="W59" s="93">
        <f t="shared" si="14"/>
        <v>114489268</v>
      </c>
      <c r="X59" s="93">
        <f t="shared" si="14"/>
        <v>0</v>
      </c>
      <c r="Y59" s="93">
        <f t="shared" si="14"/>
        <v>114489268</v>
      </c>
    </row>
    <row r="60" spans="1:25">
      <c r="A60" s="277" t="s">
        <v>301</v>
      </c>
      <c r="B60" s="278"/>
      <c r="C60" s="278"/>
      <c r="D60" s="278"/>
      <c r="E60" s="278"/>
      <c r="F60" s="278"/>
      <c r="G60" s="278"/>
      <c r="H60" s="278"/>
      <c r="I60" s="278"/>
      <c r="J60" s="278"/>
      <c r="K60" s="278"/>
      <c r="L60" s="278"/>
      <c r="M60" s="278"/>
      <c r="N60" s="278"/>
      <c r="O60" s="278"/>
      <c r="P60" s="278"/>
      <c r="Q60" s="278"/>
      <c r="R60" s="278"/>
      <c r="S60" s="278"/>
      <c r="T60" s="278"/>
      <c r="U60" s="278"/>
      <c r="V60" s="278"/>
      <c r="W60" s="278"/>
      <c r="X60" s="278"/>
      <c r="Y60" s="278"/>
    </row>
    <row r="61" spans="1:25" ht="31.5" customHeight="1">
      <c r="A61" s="279" t="s">
        <v>426</v>
      </c>
      <c r="B61" s="279"/>
      <c r="C61" s="279"/>
      <c r="D61" s="279"/>
      <c r="E61" s="279"/>
      <c r="F61" s="279"/>
      <c r="G61" s="87">
        <v>52</v>
      </c>
      <c r="H61" s="94">
        <f>SUM(H41:H49)</f>
        <v>0</v>
      </c>
      <c r="I61" s="94">
        <f t="shared" ref="I61:Y61" si="15">SUM(I41:I49)</f>
        <v>0</v>
      </c>
      <c r="J61" s="94">
        <f t="shared" si="15"/>
        <v>0</v>
      </c>
      <c r="K61" s="94">
        <f t="shared" si="15"/>
        <v>0</v>
      </c>
      <c r="L61" s="94">
        <f t="shared" si="15"/>
        <v>0</v>
      </c>
      <c r="M61" s="94">
        <f t="shared" si="15"/>
        <v>0</v>
      </c>
      <c r="N61" s="94">
        <f t="shared" si="15"/>
        <v>0</v>
      </c>
      <c r="O61" s="94">
        <f t="shared" si="15"/>
        <v>1314401</v>
      </c>
      <c r="P61" s="94">
        <f t="shared" si="15"/>
        <v>0</v>
      </c>
      <c r="Q61" s="94">
        <f t="shared" si="15"/>
        <v>0</v>
      </c>
      <c r="R61" s="94">
        <f t="shared" si="15"/>
        <v>0</v>
      </c>
      <c r="S61" s="94">
        <f t="shared" si="15"/>
        <v>0</v>
      </c>
      <c r="T61" s="94">
        <f t="shared" si="15"/>
        <v>64346</v>
      </c>
      <c r="U61" s="94">
        <f t="shared" si="15"/>
        <v>0</v>
      </c>
      <c r="V61" s="94">
        <f t="shared" si="15"/>
        <v>0</v>
      </c>
      <c r="W61" s="94">
        <f t="shared" si="15"/>
        <v>1378747</v>
      </c>
      <c r="X61" s="94">
        <f t="shared" si="15"/>
        <v>0</v>
      </c>
      <c r="Y61" s="94">
        <f t="shared" si="15"/>
        <v>1378747</v>
      </c>
    </row>
    <row r="62" spans="1:25" ht="30" customHeight="1">
      <c r="A62" s="279" t="s">
        <v>427</v>
      </c>
      <c r="B62" s="279"/>
      <c r="C62" s="279"/>
      <c r="D62" s="279"/>
      <c r="E62" s="279"/>
      <c r="F62" s="279"/>
      <c r="G62" s="87">
        <v>53</v>
      </c>
      <c r="H62" s="94">
        <f>H40+H61</f>
        <v>0</v>
      </c>
      <c r="I62" s="94">
        <f t="shared" ref="I62:Y62" si="16">I40+I61</f>
        <v>0</v>
      </c>
      <c r="J62" s="94">
        <f t="shared" si="16"/>
        <v>0</v>
      </c>
      <c r="K62" s="94">
        <f t="shared" si="16"/>
        <v>0</v>
      </c>
      <c r="L62" s="94">
        <f t="shared" si="16"/>
        <v>0</v>
      </c>
      <c r="M62" s="94">
        <f t="shared" si="16"/>
        <v>0</v>
      </c>
      <c r="N62" s="94">
        <f t="shared" si="16"/>
        <v>0</v>
      </c>
      <c r="O62" s="94">
        <f t="shared" si="16"/>
        <v>1314401</v>
      </c>
      <c r="P62" s="94">
        <f t="shared" si="16"/>
        <v>0</v>
      </c>
      <c r="Q62" s="94">
        <f t="shared" si="16"/>
        <v>0</v>
      </c>
      <c r="R62" s="94">
        <f t="shared" si="16"/>
        <v>0</v>
      </c>
      <c r="S62" s="94">
        <f t="shared" si="16"/>
        <v>0</v>
      </c>
      <c r="T62" s="94">
        <f t="shared" si="16"/>
        <v>64346</v>
      </c>
      <c r="U62" s="94">
        <f t="shared" si="16"/>
        <v>0</v>
      </c>
      <c r="V62" s="94">
        <f t="shared" si="16"/>
        <v>14160738</v>
      </c>
      <c r="W62" s="94">
        <f t="shared" si="16"/>
        <v>15539485</v>
      </c>
      <c r="X62" s="94">
        <f t="shared" si="16"/>
        <v>0</v>
      </c>
      <c r="Y62" s="94">
        <f t="shared" si="16"/>
        <v>15539485</v>
      </c>
    </row>
    <row r="63" spans="1:25" ht="33.75" customHeight="1">
      <c r="A63" s="280" t="s">
        <v>428</v>
      </c>
      <c r="B63" s="280"/>
      <c r="C63" s="280"/>
      <c r="D63" s="280"/>
      <c r="E63" s="280"/>
      <c r="F63" s="280"/>
      <c r="G63" s="95">
        <v>54</v>
      </c>
      <c r="H63" s="96">
        <f>SUM(H50:H58)</f>
        <v>0</v>
      </c>
      <c r="I63" s="96">
        <f t="shared" ref="I63:Y63" si="17">SUM(I50:I58)</f>
        <v>-4863</v>
      </c>
      <c r="J63" s="96">
        <f t="shared" si="17"/>
        <v>0</v>
      </c>
      <c r="K63" s="96">
        <f t="shared" si="17"/>
        <v>-46247</v>
      </c>
      <c r="L63" s="96">
        <f t="shared" si="17"/>
        <v>-46247</v>
      </c>
      <c r="M63" s="96">
        <f t="shared" si="17"/>
        <v>0</v>
      </c>
      <c r="N63" s="96">
        <f t="shared" si="17"/>
        <v>-1245491</v>
      </c>
      <c r="O63" s="96">
        <f t="shared" si="17"/>
        <v>422871</v>
      </c>
      <c r="P63" s="96">
        <f t="shared" si="17"/>
        <v>0</v>
      </c>
      <c r="Q63" s="96">
        <f t="shared" si="17"/>
        <v>0</v>
      </c>
      <c r="R63" s="96">
        <f t="shared" si="17"/>
        <v>0</v>
      </c>
      <c r="S63" s="96">
        <f t="shared" si="17"/>
        <v>0</v>
      </c>
      <c r="T63" s="96">
        <f t="shared" si="17"/>
        <v>0</v>
      </c>
      <c r="U63" s="96">
        <f t="shared" si="17"/>
        <v>3001704</v>
      </c>
      <c r="V63" s="96">
        <f t="shared" si="17"/>
        <v>-2131791</v>
      </c>
      <c r="W63" s="96">
        <f t="shared" si="17"/>
        <v>42430</v>
      </c>
      <c r="X63" s="96">
        <f t="shared" si="17"/>
        <v>0</v>
      </c>
      <c r="Y63" s="96">
        <f t="shared" si="17"/>
        <v>42430</v>
      </c>
    </row>
  </sheetData>
  <protectedRanges>
    <protectedRange sqref="E2" name="Range1_1"/>
    <protectedRange sqref="G2" name="Range1"/>
  </protectedRanges>
  <mergeCells count="66">
    <mergeCell ref="A1:J1"/>
    <mergeCell ref="C2:D2"/>
    <mergeCell ref="A3:F4"/>
    <mergeCell ref="G3:G4"/>
    <mergeCell ref="H3:W3"/>
    <mergeCell ref="A15:F15"/>
    <mergeCell ref="Y3:Y4"/>
    <mergeCell ref="A5:F5"/>
    <mergeCell ref="A6:Y6"/>
    <mergeCell ref="A7:F7"/>
    <mergeCell ref="A8:F8"/>
    <mergeCell ref="A9:F9"/>
    <mergeCell ref="X3:X4"/>
    <mergeCell ref="A10:F10"/>
    <mergeCell ref="A11:F11"/>
    <mergeCell ref="A12:F12"/>
    <mergeCell ref="A13:F13"/>
    <mergeCell ref="A14:F14"/>
    <mergeCell ref="A28:F28"/>
    <mergeCell ref="A16:F16"/>
    <mergeCell ref="A17:F17"/>
    <mergeCell ref="A18:F18"/>
    <mergeCell ref="A19:F19"/>
    <mergeCell ref="A20:F20"/>
    <mergeCell ref="A21:F21"/>
    <mergeCell ref="A22:F22"/>
    <mergeCell ref="A23:F23"/>
    <mergeCell ref="A24:F24"/>
    <mergeCell ref="A26:F26"/>
    <mergeCell ref="A27:F27"/>
    <mergeCell ref="A25:F25"/>
    <mergeCell ref="A40:F40"/>
    <mergeCell ref="A29:F29"/>
    <mergeCell ref="A30:F30"/>
    <mergeCell ref="A31:Y31"/>
    <mergeCell ref="A32:F32"/>
    <mergeCell ref="A33:F33"/>
    <mergeCell ref="A34:F34"/>
    <mergeCell ref="A35:Y35"/>
    <mergeCell ref="A36:F36"/>
    <mergeCell ref="A37:F37"/>
    <mergeCell ref="A38:F38"/>
    <mergeCell ref="A39:F39"/>
    <mergeCell ref="A52:F52"/>
    <mergeCell ref="A41:F41"/>
    <mergeCell ref="A42:F42"/>
    <mergeCell ref="A43:F43"/>
    <mergeCell ref="A44:F44"/>
    <mergeCell ref="A45:F45"/>
    <mergeCell ref="A46:F46"/>
    <mergeCell ref="A47:F47"/>
    <mergeCell ref="A48:F48"/>
    <mergeCell ref="A49:F49"/>
    <mergeCell ref="A50:F50"/>
    <mergeCell ref="A51:F51"/>
    <mergeCell ref="A60:Y60"/>
    <mergeCell ref="A61:F61"/>
    <mergeCell ref="A62:F62"/>
    <mergeCell ref="A63:F63"/>
    <mergeCell ref="A53:F53"/>
    <mergeCell ref="A55:F55"/>
    <mergeCell ref="A56:F56"/>
    <mergeCell ref="A57:F57"/>
    <mergeCell ref="A58:F58"/>
    <mergeCell ref="A59:F59"/>
    <mergeCell ref="A54:F54"/>
  </mergeCells>
  <dataValidations count="5">
    <dataValidation type="whole" operator="notEqual" allowBlank="1" showInputMessage="1" showErrorMessage="1" errorTitle="Nedopušten upis" error="Dopušten je upis samo cjelobrojnih zaokruženih vrijednosti (pozitivnih ili negativnih) te nule." sqref="H32:Y34 H7:Y30 H61:Y63 H36:Y59" xr:uid="{00000000-0002-0000-0400-000000000000}">
      <formula1>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400-000001000000}">
      <formula1>9999999999</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400-000002000000}">
      <formula1>999999999999</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400-000004000000}">
      <formula1>39448</formula1>
    </dataValidation>
  </dataValidations>
  <pageMargins left="0.7" right="0.7" top="0.75" bottom="0.75" header="0.3" footer="0.3"/>
  <pageSetup paperSize="9" scale="2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0"/>
  <sheetViews>
    <sheetView view="pageBreakPreview" zoomScaleNormal="100" zoomScaleSheetLayoutView="100" workbookViewId="0">
      <selection activeCell="I35" sqref="I35"/>
    </sheetView>
  </sheetViews>
  <sheetFormatPr defaultRowHeight="12.75" customHeight="1"/>
  <cols>
    <col min="9" max="9" width="95" customWidth="1"/>
  </cols>
  <sheetData>
    <row r="1" spans="1:9" ht="12.75" customHeight="1">
      <c r="A1" s="308" t="s">
        <v>437</v>
      </c>
      <c r="B1" s="308"/>
      <c r="C1" s="308"/>
      <c r="D1" s="308"/>
      <c r="E1" s="308"/>
      <c r="F1" s="308"/>
      <c r="G1" s="308"/>
      <c r="H1" s="308"/>
      <c r="I1" s="308"/>
    </row>
    <row r="2" spans="1:9" ht="12.75" customHeight="1">
      <c r="A2" s="308"/>
      <c r="B2" s="308"/>
      <c r="C2" s="308"/>
      <c r="D2" s="308"/>
      <c r="E2" s="308"/>
      <c r="F2" s="308"/>
      <c r="G2" s="308"/>
      <c r="H2" s="308"/>
      <c r="I2" s="308"/>
    </row>
    <row r="3" spans="1:9" ht="12.75" customHeight="1">
      <c r="A3" s="308"/>
      <c r="B3" s="308"/>
      <c r="C3" s="308"/>
      <c r="D3" s="308"/>
      <c r="E3" s="308"/>
      <c r="F3" s="308"/>
      <c r="G3" s="308"/>
      <c r="H3" s="308"/>
      <c r="I3" s="308"/>
    </row>
    <row r="4" spans="1:9" ht="12.75" customHeight="1">
      <c r="A4" s="308"/>
      <c r="B4" s="308"/>
      <c r="C4" s="308"/>
      <c r="D4" s="308"/>
      <c r="E4" s="308"/>
      <c r="F4" s="308"/>
      <c r="G4" s="308"/>
      <c r="H4" s="308"/>
      <c r="I4" s="308"/>
    </row>
    <row r="5" spans="1:9" ht="12.75" customHeight="1">
      <c r="A5" s="308"/>
      <c r="B5" s="308"/>
      <c r="C5" s="308"/>
      <c r="D5" s="308"/>
      <c r="E5" s="308"/>
      <c r="F5" s="308"/>
      <c r="G5" s="308"/>
      <c r="H5" s="308"/>
      <c r="I5" s="308"/>
    </row>
    <row r="6" spans="1:9" ht="12.75" customHeight="1">
      <c r="A6" s="308"/>
      <c r="B6" s="308"/>
      <c r="C6" s="308"/>
      <c r="D6" s="308"/>
      <c r="E6" s="308"/>
      <c r="F6" s="308"/>
      <c r="G6" s="308"/>
      <c r="H6" s="308"/>
      <c r="I6" s="308"/>
    </row>
    <row r="7" spans="1:9" ht="12.75" customHeight="1">
      <c r="A7" s="308"/>
      <c r="B7" s="308"/>
      <c r="C7" s="308"/>
      <c r="D7" s="308"/>
      <c r="E7" s="308"/>
      <c r="F7" s="308"/>
      <c r="G7" s="308"/>
      <c r="H7" s="308"/>
      <c r="I7" s="308"/>
    </row>
    <row r="8" spans="1:9" ht="12.75" customHeight="1">
      <c r="A8" s="308"/>
      <c r="B8" s="308"/>
      <c r="C8" s="308"/>
      <c r="D8" s="308"/>
      <c r="E8" s="308"/>
      <c r="F8" s="308"/>
      <c r="G8" s="308"/>
      <c r="H8" s="308"/>
      <c r="I8" s="308"/>
    </row>
    <row r="9" spans="1:9" ht="12.75" customHeight="1">
      <c r="A9" s="308"/>
      <c r="B9" s="308"/>
      <c r="C9" s="308"/>
      <c r="D9" s="308"/>
      <c r="E9" s="308"/>
      <c r="F9" s="308"/>
      <c r="G9" s="308"/>
      <c r="H9" s="308"/>
      <c r="I9" s="308"/>
    </row>
    <row r="10" spans="1:9" ht="12.75" customHeight="1">
      <c r="A10" s="308"/>
      <c r="B10" s="308"/>
      <c r="C10" s="308"/>
      <c r="D10" s="308"/>
      <c r="E10" s="308"/>
      <c r="F10" s="308"/>
      <c r="G10" s="308"/>
      <c r="H10" s="308"/>
      <c r="I10" s="308"/>
    </row>
    <row r="11" spans="1:9" ht="12.75" customHeight="1">
      <c r="A11" s="308"/>
      <c r="B11" s="308"/>
      <c r="C11" s="308"/>
      <c r="D11" s="308"/>
      <c r="E11" s="308"/>
      <c r="F11" s="308"/>
      <c r="G11" s="308"/>
      <c r="H11" s="308"/>
      <c r="I11" s="308"/>
    </row>
    <row r="12" spans="1:9" ht="12.75" customHeight="1">
      <c r="A12" s="308"/>
      <c r="B12" s="308"/>
      <c r="C12" s="308"/>
      <c r="D12" s="308"/>
      <c r="E12" s="308"/>
      <c r="F12" s="308"/>
      <c r="G12" s="308"/>
      <c r="H12" s="308"/>
      <c r="I12" s="308"/>
    </row>
    <row r="13" spans="1:9" ht="12.75" customHeight="1">
      <c r="A13" s="308"/>
      <c r="B13" s="308"/>
      <c r="C13" s="308"/>
      <c r="D13" s="308"/>
      <c r="E13" s="308"/>
      <c r="F13" s="308"/>
      <c r="G13" s="308"/>
      <c r="H13" s="308"/>
      <c r="I13" s="308"/>
    </row>
    <row r="14" spans="1:9" ht="12.75" customHeight="1">
      <c r="A14" s="308"/>
      <c r="B14" s="308"/>
      <c r="C14" s="308"/>
      <c r="D14" s="308"/>
      <c r="E14" s="308"/>
      <c r="F14" s="308"/>
      <c r="G14" s="308"/>
      <c r="H14" s="308"/>
      <c r="I14" s="308"/>
    </row>
    <row r="15" spans="1:9" ht="12.75" customHeight="1">
      <c r="A15" s="308"/>
      <c r="B15" s="308"/>
      <c r="C15" s="308"/>
      <c r="D15" s="308"/>
      <c r="E15" s="308"/>
      <c r="F15" s="308"/>
      <c r="G15" s="308"/>
      <c r="H15" s="308"/>
      <c r="I15" s="308"/>
    </row>
    <row r="16" spans="1:9" ht="12.75" customHeight="1">
      <c r="A16" s="308"/>
      <c r="B16" s="308"/>
      <c r="C16" s="308"/>
      <c r="D16" s="308"/>
      <c r="E16" s="308"/>
      <c r="F16" s="308"/>
      <c r="G16" s="308"/>
      <c r="H16" s="308"/>
      <c r="I16" s="308"/>
    </row>
    <row r="17" spans="1:9" ht="12.75" customHeight="1">
      <c r="A17" s="308"/>
      <c r="B17" s="308"/>
      <c r="C17" s="308"/>
      <c r="D17" s="308"/>
      <c r="E17" s="308"/>
      <c r="F17" s="308"/>
      <c r="G17" s="308"/>
      <c r="H17" s="308"/>
      <c r="I17" s="308"/>
    </row>
    <row r="18" spans="1:9" ht="12.75" customHeight="1">
      <c r="A18" s="308"/>
      <c r="B18" s="308"/>
      <c r="C18" s="308"/>
      <c r="D18" s="308"/>
      <c r="E18" s="308"/>
      <c r="F18" s="308"/>
      <c r="G18" s="308"/>
      <c r="H18" s="308"/>
      <c r="I18" s="308"/>
    </row>
    <row r="19" spans="1:9" ht="12.75" customHeight="1">
      <c r="A19" s="308"/>
      <c r="B19" s="308"/>
      <c r="C19" s="308"/>
      <c r="D19" s="308"/>
      <c r="E19" s="308"/>
      <c r="F19" s="308"/>
      <c r="G19" s="308"/>
      <c r="H19" s="308"/>
      <c r="I19" s="308"/>
    </row>
    <row r="20" spans="1:9" ht="12.75" customHeight="1">
      <c r="A20" s="308"/>
      <c r="B20" s="308"/>
      <c r="C20" s="308"/>
      <c r="D20" s="308"/>
      <c r="E20" s="308"/>
      <c r="F20" s="308"/>
      <c r="G20" s="308"/>
      <c r="H20" s="308"/>
      <c r="I20" s="308"/>
    </row>
    <row r="21" spans="1:9" ht="12.75" customHeight="1">
      <c r="A21" s="308"/>
      <c r="B21" s="308"/>
      <c r="C21" s="308"/>
      <c r="D21" s="308"/>
      <c r="E21" s="308"/>
      <c r="F21" s="308"/>
      <c r="G21" s="308"/>
      <c r="H21" s="308"/>
      <c r="I21" s="308"/>
    </row>
    <row r="22" spans="1:9" ht="12.75" customHeight="1">
      <c r="A22" s="308"/>
      <c r="B22" s="308"/>
      <c r="C22" s="308"/>
      <c r="D22" s="308"/>
      <c r="E22" s="308"/>
      <c r="F22" s="308"/>
      <c r="G22" s="308"/>
      <c r="H22" s="308"/>
      <c r="I22" s="308"/>
    </row>
    <row r="23" spans="1:9" ht="12.75" customHeight="1">
      <c r="A23" s="308"/>
      <c r="B23" s="308"/>
      <c r="C23" s="308"/>
      <c r="D23" s="308"/>
      <c r="E23" s="308"/>
      <c r="F23" s="308"/>
      <c r="G23" s="308"/>
      <c r="H23" s="308"/>
      <c r="I23" s="308"/>
    </row>
    <row r="24" spans="1:9" ht="12.75" customHeight="1">
      <c r="A24" s="308"/>
      <c r="B24" s="308"/>
      <c r="C24" s="308"/>
      <c r="D24" s="308"/>
      <c r="E24" s="308"/>
      <c r="F24" s="308"/>
      <c r="G24" s="308"/>
      <c r="H24" s="308"/>
      <c r="I24" s="308"/>
    </row>
    <row r="25" spans="1:9" ht="12.75" customHeight="1">
      <c r="A25" s="308"/>
      <c r="B25" s="308"/>
      <c r="C25" s="308"/>
      <c r="D25" s="308"/>
      <c r="E25" s="308"/>
      <c r="F25" s="308"/>
      <c r="G25" s="308"/>
      <c r="H25" s="308"/>
      <c r="I25" s="308"/>
    </row>
    <row r="26" spans="1:9" ht="12.75" customHeight="1">
      <c r="A26" s="308"/>
      <c r="B26" s="308"/>
      <c r="C26" s="308"/>
      <c r="D26" s="308"/>
      <c r="E26" s="308"/>
      <c r="F26" s="308"/>
      <c r="G26" s="308"/>
      <c r="H26" s="308"/>
      <c r="I26" s="308"/>
    </row>
    <row r="27" spans="1:9" ht="12.75" customHeight="1">
      <c r="A27" s="308"/>
      <c r="B27" s="308"/>
      <c r="C27" s="308"/>
      <c r="D27" s="308"/>
      <c r="E27" s="308"/>
      <c r="F27" s="308"/>
      <c r="G27" s="308"/>
      <c r="H27" s="308"/>
      <c r="I27" s="308"/>
    </row>
    <row r="28" spans="1:9" ht="12.75" customHeight="1">
      <c r="A28" s="308"/>
      <c r="B28" s="308"/>
      <c r="C28" s="308"/>
      <c r="D28" s="308"/>
      <c r="E28" s="308"/>
      <c r="F28" s="308"/>
      <c r="G28" s="308"/>
      <c r="H28" s="308"/>
      <c r="I28" s="308"/>
    </row>
    <row r="29" spans="1:9" ht="12.75" customHeight="1">
      <c r="A29" s="308"/>
      <c r="B29" s="308"/>
      <c r="C29" s="308"/>
      <c r="D29" s="308"/>
      <c r="E29" s="308"/>
      <c r="F29" s="308"/>
      <c r="G29" s="308"/>
      <c r="H29" s="308"/>
      <c r="I29" s="308"/>
    </row>
    <row r="30" spans="1:9" ht="12.75" customHeight="1">
      <c r="A30" s="308"/>
      <c r="B30" s="308"/>
      <c r="C30" s="308"/>
      <c r="D30" s="308"/>
      <c r="E30" s="308"/>
      <c r="F30" s="308"/>
      <c r="G30" s="308"/>
      <c r="H30" s="308"/>
      <c r="I30" s="308"/>
    </row>
  </sheetData>
  <mergeCells count="1">
    <mergeCell ref="A1:I30"/>
  </mergeCells>
  <pageMargins left="0.7" right="0.7" top="0.75" bottom="0.75" header="0.3" footer="0.3"/>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Общие сведения</vt:lpstr>
      <vt:lpstr>Баланс</vt:lpstr>
      <vt:lpstr>ОПУ</vt:lpstr>
      <vt:lpstr>Отчет о движ. ден. средств косв</vt:lpstr>
      <vt:lpstr>Отчет об изменениях капитала</vt:lpstr>
      <vt:lpstr>Примечания</vt:lpstr>
      <vt:lpstr>'Общие сведения'!Print_Area</vt:lpstr>
      <vt:lpstr>Примечания!Print_Area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 Radeljić</dc:creator>
  <cp:lastModifiedBy>Kristina Brkić</cp:lastModifiedBy>
  <dcterms:created xsi:type="dcterms:W3CDTF">2019-04-18T07:18:58Z</dcterms:created>
  <dcterms:modified xsi:type="dcterms:W3CDTF">2026-02-25T21:07:19Z</dcterms:modified>
</cp:coreProperties>
</file>