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W:\Kontroling\03 Izvještaji eksterni\43 Objava ZSE\2025\25Q3\"/>
    </mc:Choice>
  </mc:AlternateContent>
  <xr:revisionPtr revIDLastSave="0" documentId="13_ncr:1_{EC0780C9-31F1-4EF4-93FF-71A0DAB85F4E}" xr6:coauthVersionLast="47" xr6:coauthVersionMax="47" xr10:uidLastSave="{00000000-0000-0000-0000-000000000000}"/>
  <bookViews>
    <workbookView xWindow="-120" yWindow="-120" windowWidth="29040" windowHeight="15720" xr2:uid="{00000000-000D-0000-FFFF-FFFF00000000}"/>
  </bookViews>
  <sheets>
    <sheet name="Общие сведения" sheetId="1" r:id="rId1"/>
    <sheet name="Баланс" sheetId="2" r:id="rId2"/>
    <sheet name="ОПУ" sheetId="3" r:id="rId3"/>
    <sheet name="Отчет о движ. ден. средств косв" sheetId="4" r:id="rId4"/>
    <sheet name="Отчет об изменениях капитала" sheetId="5" r:id="rId5"/>
    <sheet name="Примечания" sheetId="6" r:id="rId6"/>
  </sheets>
  <definedNames>
    <definedName name="_xlnm._FilterDatabase" localSheetId="0" hidden="1">'Общие сведения'!$A$48:$J$54</definedName>
    <definedName name="_xlnm.Print_Area" localSheetId="0">'Общие сведения'!$A$1:$J$61</definedName>
    <definedName name="_xlnm.Print_Area" localSheetId="5">Примечания!$A$1:$I$30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54" i="4" l="1"/>
  <c r="I48" i="4"/>
  <c r="I55" i="4" s="1"/>
  <c r="I57" i="4" s="1"/>
  <c r="I59" i="4" s="1"/>
  <c r="I41" i="4"/>
  <c r="I42" i="4" s="1"/>
  <c r="I35" i="4"/>
  <c r="I19" i="4"/>
  <c r="I9" i="4"/>
  <c r="I18" i="4" s="1"/>
  <c r="I24" i="4" s="1"/>
  <c r="I27" i="4" s="1"/>
  <c r="I117" i="2" l="1"/>
  <c r="I133" i="2" s="1"/>
  <c r="I105" i="2"/>
  <c r="I98" i="2"/>
  <c r="I94" i="2"/>
  <c r="I91" i="2"/>
  <c r="I85" i="2"/>
  <c r="I78" i="2"/>
  <c r="I75" i="2"/>
  <c r="I60" i="2"/>
  <c r="I44" i="2" s="1"/>
  <c r="I72" i="2" s="1"/>
  <c r="I53" i="2"/>
  <c r="I45" i="2"/>
  <c r="I38" i="2"/>
  <c r="I27" i="2"/>
  <c r="I17" i="2"/>
  <c r="I10" i="2"/>
  <c r="I9" i="2"/>
  <c r="K111" i="3"/>
  <c r="J111" i="3"/>
  <c r="K98" i="3"/>
  <c r="J98" i="3"/>
  <c r="K91" i="3"/>
  <c r="K108" i="3" s="1"/>
  <c r="K109" i="3" s="1"/>
  <c r="J91" i="3"/>
  <c r="J108" i="3" s="1"/>
  <c r="J109" i="3" s="1"/>
  <c r="K85" i="3"/>
  <c r="J85" i="3"/>
  <c r="K48" i="3"/>
  <c r="J48" i="3"/>
  <c r="K37" i="3"/>
  <c r="J37" i="3"/>
  <c r="K29" i="3"/>
  <c r="J29" i="3"/>
  <c r="K26" i="3"/>
  <c r="K14" i="3" s="1"/>
  <c r="K61" i="3" s="1"/>
  <c r="J26" i="3"/>
  <c r="K20" i="3"/>
  <c r="J20" i="3"/>
  <c r="K16" i="3"/>
  <c r="J16" i="3"/>
  <c r="J14" i="3" s="1"/>
  <c r="J61" i="3" s="1"/>
  <c r="K8" i="3"/>
  <c r="K60" i="3" s="1"/>
  <c r="J8" i="3"/>
  <c r="J60" i="3" s="1"/>
  <c r="R59" i="5"/>
  <c r="Q59" i="5"/>
  <c r="P59" i="5"/>
  <c r="O59" i="5"/>
  <c r="N59" i="5"/>
  <c r="W58" i="5"/>
  <c r="Y58" i="5" s="1"/>
  <c r="W57" i="5"/>
  <c r="Y57" i="5" s="1"/>
  <c r="W56" i="5"/>
  <c r="Y56" i="5" s="1"/>
  <c r="W55" i="5"/>
  <c r="Y55" i="5" s="1"/>
  <c r="W54" i="5"/>
  <c r="Y54" i="5" s="1"/>
  <c r="W53" i="5"/>
  <c r="Y53" i="5" s="1"/>
  <c r="W52" i="5"/>
  <c r="Y52" i="5" s="1"/>
  <c r="W51" i="5"/>
  <c r="Y51" i="5" s="1"/>
  <c r="W50" i="5"/>
  <c r="Y50" i="5" s="1"/>
  <c r="W49" i="5"/>
  <c r="Y49" i="5" s="1"/>
  <c r="W48" i="5"/>
  <c r="Y48" i="5" s="1"/>
  <c r="W47" i="5"/>
  <c r="Y47" i="5" s="1"/>
  <c r="W46" i="5"/>
  <c r="Y46" i="5" s="1"/>
  <c r="W45" i="5"/>
  <c r="Y45" i="5" s="1"/>
  <c r="W44" i="5"/>
  <c r="Y44" i="5" s="1"/>
  <c r="W43" i="5"/>
  <c r="Y43" i="5" s="1"/>
  <c r="W42" i="5"/>
  <c r="Y42" i="5" s="1"/>
  <c r="W41" i="5"/>
  <c r="Y41" i="5" s="1"/>
  <c r="W40" i="5"/>
  <c r="Y40" i="5" s="1"/>
  <c r="X39" i="5"/>
  <c r="X59" i="5" s="1"/>
  <c r="W39" i="5"/>
  <c r="W59" i="5" s="1"/>
  <c r="V39" i="5"/>
  <c r="V59" i="5" s="1"/>
  <c r="U39" i="5"/>
  <c r="U59" i="5" s="1"/>
  <c r="T39" i="5"/>
  <c r="T59" i="5" s="1"/>
  <c r="S39" i="5"/>
  <c r="S59" i="5" s="1"/>
  <c r="R39" i="5"/>
  <c r="Q39" i="5"/>
  <c r="P39" i="5"/>
  <c r="O39" i="5"/>
  <c r="N39" i="5"/>
  <c r="M39" i="5"/>
  <c r="M59" i="5" s="1"/>
  <c r="L39" i="5"/>
  <c r="L59" i="5" s="1"/>
  <c r="K39" i="5"/>
  <c r="K59" i="5" s="1"/>
  <c r="J39" i="5"/>
  <c r="J59" i="5" s="1"/>
  <c r="I39" i="5"/>
  <c r="I59" i="5" s="1"/>
  <c r="H39" i="5"/>
  <c r="H59" i="5" s="1"/>
  <c r="W38" i="5"/>
  <c r="Y38" i="5" s="1"/>
  <c r="W37" i="5"/>
  <c r="Y37" i="5" s="1"/>
  <c r="W36" i="5"/>
  <c r="Y36" i="5" s="1"/>
  <c r="K90" i="3" l="1"/>
  <c r="J90" i="3"/>
  <c r="J64" i="3"/>
  <c r="J63" i="3"/>
  <c r="J62" i="3"/>
  <c r="K64" i="3"/>
  <c r="K63" i="3"/>
  <c r="K62" i="3"/>
  <c r="Y39" i="5"/>
  <c r="Y59" i="5" s="1"/>
  <c r="K68" i="3" l="1"/>
  <c r="K67" i="3"/>
  <c r="K66" i="3"/>
  <c r="J68" i="3"/>
  <c r="J67" i="3"/>
  <c r="J66" i="3"/>
  <c r="T30" i="5" l="1"/>
  <c r="S30" i="5"/>
  <c r="R30" i="5"/>
  <c r="Q30" i="5"/>
  <c r="P30" i="5"/>
  <c r="O30" i="5"/>
  <c r="N30" i="5"/>
  <c r="M30" i="5"/>
  <c r="H30" i="5"/>
  <c r="W29" i="5"/>
  <c r="Y29" i="5" s="1"/>
  <c r="W28" i="5"/>
  <c r="Y28" i="5" s="1"/>
  <c r="W27" i="5"/>
  <c r="Y27" i="5" s="1"/>
  <c r="Y26" i="5"/>
  <c r="W26" i="5"/>
  <c r="W25" i="5"/>
  <c r="Y25" i="5" s="1"/>
  <c r="W24" i="5"/>
  <c r="Y24" i="5" s="1"/>
  <c r="W23" i="5"/>
  <c r="Y23" i="5" s="1"/>
  <c r="W22" i="5"/>
  <c r="Y22" i="5" s="1"/>
  <c r="W21" i="5"/>
  <c r="Y21" i="5" s="1"/>
  <c r="Y20" i="5"/>
  <c r="W20" i="5"/>
  <c r="W19" i="5"/>
  <c r="Y19" i="5" s="1"/>
  <c r="W18" i="5"/>
  <c r="Y18" i="5" s="1"/>
  <c r="W17" i="5"/>
  <c r="Y17" i="5" s="1"/>
  <c r="W16" i="5"/>
  <c r="Y16" i="5" s="1"/>
  <c r="W15" i="5"/>
  <c r="Y15" i="5" s="1"/>
  <c r="Y14" i="5"/>
  <c r="W14" i="5"/>
  <c r="W13" i="5"/>
  <c r="Y13" i="5" s="1"/>
  <c r="W12" i="5"/>
  <c r="Y12" i="5" s="1"/>
  <c r="W11" i="5"/>
  <c r="Y11" i="5" s="1"/>
  <c r="X10" i="5"/>
  <c r="X30" i="5" s="1"/>
  <c r="W10" i="5"/>
  <c r="W30" i="5" s="1"/>
  <c r="V10" i="5"/>
  <c r="V30" i="5" s="1"/>
  <c r="U10" i="5"/>
  <c r="U30" i="5" s="1"/>
  <c r="T10" i="5"/>
  <c r="S10" i="5"/>
  <c r="R10" i="5"/>
  <c r="Q10" i="5"/>
  <c r="P10" i="5"/>
  <c r="O10" i="5"/>
  <c r="N10" i="5"/>
  <c r="M10" i="5"/>
  <c r="L10" i="5"/>
  <c r="L30" i="5" s="1"/>
  <c r="K10" i="5"/>
  <c r="K30" i="5" s="1"/>
  <c r="J10" i="5"/>
  <c r="J30" i="5" s="1"/>
  <c r="I10" i="5"/>
  <c r="I30" i="5" s="1"/>
  <c r="H10" i="5"/>
  <c r="W9" i="5"/>
  <c r="Y9" i="5" s="1"/>
  <c r="W8" i="5"/>
  <c r="Y8" i="5" s="1"/>
  <c r="W7" i="5"/>
  <c r="Y7" i="5" s="1"/>
  <c r="Y10" i="5" s="1"/>
  <c r="H54" i="4"/>
  <c r="H48" i="4"/>
  <c r="H55" i="4" s="1"/>
  <c r="H57" i="4" s="1"/>
  <c r="H59" i="4" s="1"/>
  <c r="H41" i="4"/>
  <c r="H35" i="4"/>
  <c r="H42" i="4" s="1"/>
  <c r="H19" i="4"/>
  <c r="H9" i="4"/>
  <c r="H18" i="4" s="1"/>
  <c r="H24" i="4" s="1"/>
  <c r="H27" i="4" s="1"/>
  <c r="I111" i="3"/>
  <c r="H111" i="3"/>
  <c r="I98" i="3"/>
  <c r="I108" i="3" s="1"/>
  <c r="I109" i="3" s="1"/>
  <c r="H98" i="3"/>
  <c r="H108" i="3" s="1"/>
  <c r="H109" i="3" s="1"/>
  <c r="I91" i="3"/>
  <c r="H91" i="3"/>
  <c r="I85" i="3"/>
  <c r="H85" i="3"/>
  <c r="H60" i="3"/>
  <c r="I48" i="3"/>
  <c r="H48" i="3"/>
  <c r="I37" i="3"/>
  <c r="H37" i="3"/>
  <c r="I29" i="3"/>
  <c r="H29" i="3"/>
  <c r="I26" i="3"/>
  <c r="H26" i="3"/>
  <c r="H14" i="3" s="1"/>
  <c r="H61" i="3" s="1"/>
  <c r="H62" i="3" s="1"/>
  <c r="I20" i="3"/>
  <c r="H20" i="3"/>
  <c r="I16" i="3"/>
  <c r="H16" i="3"/>
  <c r="I14" i="3"/>
  <c r="I61" i="3" s="1"/>
  <c r="I8" i="3"/>
  <c r="I60" i="3" s="1"/>
  <c r="H8" i="3"/>
  <c r="H117" i="2"/>
  <c r="H105" i="2"/>
  <c r="H98" i="2"/>
  <c r="H94" i="2"/>
  <c r="H75" i="2" s="1"/>
  <c r="H133" i="2" s="1"/>
  <c r="H91" i="2"/>
  <c r="H85" i="2"/>
  <c r="H78" i="2"/>
  <c r="H60" i="2"/>
  <c r="H53" i="2"/>
  <c r="H45" i="2"/>
  <c r="H44" i="2"/>
  <c r="H38" i="2"/>
  <c r="H9" i="2" s="1"/>
  <c r="H72" i="2" s="1"/>
  <c r="H27" i="2"/>
  <c r="H17" i="2"/>
  <c r="H10" i="2"/>
  <c r="Y30" i="5" l="1"/>
  <c r="H90" i="3"/>
  <c r="I90" i="3"/>
  <c r="I64" i="3"/>
  <c r="I63" i="3"/>
  <c r="I62" i="3"/>
  <c r="H66" i="3"/>
  <c r="H68" i="3"/>
  <c r="H67" i="3"/>
  <c r="H64" i="3"/>
  <c r="H63" i="3"/>
  <c r="I68" i="3" l="1"/>
  <c r="I67" i="3"/>
  <c r="I66" i="3"/>
  <c r="X63" i="5" l="1"/>
  <c r="V63" i="5"/>
  <c r="U63" i="5"/>
  <c r="T63" i="5"/>
  <c r="S63" i="5"/>
  <c r="R63" i="5"/>
  <c r="Q63" i="5"/>
  <c r="P63" i="5"/>
  <c r="O63" i="5"/>
  <c r="N63" i="5"/>
  <c r="M63" i="5"/>
  <c r="L63" i="5"/>
  <c r="K63" i="5"/>
  <c r="J63" i="5"/>
  <c r="I63" i="5"/>
  <c r="H63" i="5"/>
  <c r="X61" i="5"/>
  <c r="X62" i="5" s="1"/>
  <c r="V61" i="5"/>
  <c r="V62" i="5" s="1"/>
  <c r="U61" i="5"/>
  <c r="U62" i="5" s="1"/>
  <c r="T61" i="5"/>
  <c r="T62" i="5" s="1"/>
  <c r="S61" i="5"/>
  <c r="S62" i="5" s="1"/>
  <c r="R61" i="5"/>
  <c r="R62" i="5" s="1"/>
  <c r="Q61" i="5"/>
  <c r="Q62" i="5" s="1"/>
  <c r="P61" i="5"/>
  <c r="P62" i="5" s="1"/>
  <c r="O61" i="5"/>
  <c r="O62" i="5" s="1"/>
  <c r="N61" i="5"/>
  <c r="N62" i="5" s="1"/>
  <c r="M61" i="5"/>
  <c r="M62" i="5" s="1"/>
  <c r="L61" i="5"/>
  <c r="L62" i="5" s="1"/>
  <c r="K61" i="5"/>
  <c r="K62" i="5" s="1"/>
  <c r="J61" i="5"/>
  <c r="J62" i="5" s="1"/>
  <c r="I61" i="5"/>
  <c r="I62" i="5" s="1"/>
  <c r="H61" i="5"/>
  <c r="H62" i="5" s="1"/>
  <c r="X34" i="5"/>
  <c r="V34" i="5"/>
  <c r="U34" i="5"/>
  <c r="T34" i="5"/>
  <c r="S34" i="5"/>
  <c r="R34" i="5"/>
  <c r="Q34" i="5"/>
  <c r="P34" i="5"/>
  <c r="O34" i="5"/>
  <c r="N34" i="5"/>
  <c r="M34" i="5"/>
  <c r="L34" i="5"/>
  <c r="K34" i="5"/>
  <c r="J34" i="5"/>
  <c r="I34" i="5"/>
  <c r="H34" i="5"/>
  <c r="X32" i="5"/>
  <c r="X33" i="5" s="1"/>
  <c r="V32" i="5"/>
  <c r="V33" i="5" s="1"/>
  <c r="U32" i="5"/>
  <c r="U33" i="5" s="1"/>
  <c r="T32" i="5"/>
  <c r="T33" i="5" s="1"/>
  <c r="S32" i="5"/>
  <c r="S33" i="5" s="1"/>
  <c r="R32" i="5"/>
  <c r="R33" i="5" s="1"/>
  <c r="Q32" i="5"/>
  <c r="Q33" i="5" s="1"/>
  <c r="P32" i="5"/>
  <c r="P33" i="5" s="1"/>
  <c r="O32" i="5"/>
  <c r="O33" i="5" s="1"/>
  <c r="N32" i="5"/>
  <c r="N33" i="5" s="1"/>
  <c r="M32" i="5"/>
  <c r="M33" i="5" s="1"/>
  <c r="L32" i="5"/>
  <c r="L33" i="5" s="1"/>
  <c r="K32" i="5"/>
  <c r="K33" i="5" s="1"/>
  <c r="J32" i="5"/>
  <c r="J33" i="5" s="1"/>
  <c r="I32" i="5"/>
  <c r="I33" i="5" s="1"/>
  <c r="H32" i="5"/>
  <c r="H33" i="5" s="1"/>
  <c r="K70" i="3"/>
  <c r="J70" i="3"/>
  <c r="I70" i="3"/>
  <c r="H70" i="3"/>
  <c r="W63" i="5" l="1"/>
  <c r="W61" i="5"/>
  <c r="W62" i="5" s="1"/>
  <c r="W34" i="5"/>
  <c r="W32" i="5"/>
  <c r="W33" i="5" s="1"/>
  <c r="Y61" i="5"/>
  <c r="Y62" i="5" s="1"/>
  <c r="Y63" i="5"/>
  <c r="Y32" i="5"/>
  <c r="Y33" i="5" s="1"/>
  <c r="Y34" i="5"/>
</calcChain>
</file>

<file path=xl/sharedStrings.xml><?xml version="1.0" encoding="utf-8"?>
<sst xmlns="http://schemas.openxmlformats.org/spreadsheetml/2006/main" count="497" uniqueCount="438">
  <si>
    <t>03440494</t>
  </si>
  <si>
    <t>HR</t>
  </si>
  <si>
    <t>060007090</t>
  </si>
  <si>
    <t>48351740621</t>
  </si>
  <si>
    <t>LEI:</t>
  </si>
  <si>
    <t>549300NFX18SRZHNT751</t>
  </si>
  <si>
    <t>382</t>
  </si>
  <si>
    <t>informacije@adplastik.hr</t>
  </si>
  <si>
    <t>www.adplastik.hr</t>
  </si>
  <si>
    <t>KN</t>
  </si>
  <si>
    <t>KD</t>
  </si>
  <si>
    <t>RN</t>
  </si>
  <si>
    <t>RD</t>
  </si>
  <si>
    <t>021/206-663</t>
  </si>
  <si>
    <t>kresimir.jurun@adplastik.hr</t>
  </si>
  <si>
    <t xml:space="preserve">    3. Goodwill</t>
  </si>
  <si>
    <t>3</t>
  </si>
  <si>
    <t>4</t>
  </si>
  <si>
    <t>5</t>
  </si>
  <si>
    <t>6</t>
  </si>
  <si>
    <t>7</t>
  </si>
  <si>
    <t>8</t>
  </si>
  <si>
    <t>9</t>
  </si>
  <si>
    <t>10</t>
  </si>
  <si>
    <t>11</t>
  </si>
  <si>
    <t>12</t>
  </si>
  <si>
    <t>13</t>
  </si>
  <si>
    <t>14</t>
  </si>
  <si>
    <t>15</t>
  </si>
  <si>
    <t>17</t>
  </si>
  <si>
    <t xml:space="preserve">Отчетный период:                                                                            </t>
  </si>
  <si>
    <t>по</t>
  </si>
  <si>
    <t>Идентификационный номер (МБ):</t>
  </si>
  <si>
    <t>Идентификационный номер субъекта (МБС):</t>
  </si>
  <si>
    <t>Личный идентификационный номер (ОИБ):</t>
  </si>
  <si>
    <t>Фирма эмитент:</t>
  </si>
  <si>
    <t>АО АД ПЛАСТИК</t>
  </si>
  <si>
    <t>Почтовый индекс и город:</t>
  </si>
  <si>
    <t>СОЛИН</t>
  </si>
  <si>
    <t>Улица и номер дома:</t>
  </si>
  <si>
    <t>МАТОШЕВА 8</t>
  </si>
  <si>
    <t>Электронный адрес:</t>
  </si>
  <si>
    <t>Интернет-адрес:</t>
  </si>
  <si>
    <t>Число работников (на конец квартала):</t>
  </si>
  <si>
    <t>Консолидированный отчет:</t>
  </si>
  <si>
    <t>Местонахождение:</t>
  </si>
  <si>
    <t>МБ:</t>
  </si>
  <si>
    <t>НЕТ</t>
  </si>
  <si>
    <t>(написать только имя и фамилию контактного лица)</t>
  </si>
  <si>
    <t>Телефон:</t>
  </si>
  <si>
    <t>Крешимир Юрун</t>
  </si>
  <si>
    <t xml:space="preserve">    (ДА/НЕТ)</t>
  </si>
  <si>
    <t>год:</t>
  </si>
  <si>
    <t>Аудированная отчетность:</t>
  </si>
  <si>
    <t>ДА</t>
  </si>
  <si>
    <t>БАЛАНС</t>
  </si>
  <si>
    <t>Наименование статьи</t>
  </si>
  <si>
    <t>AOP
индекс</t>
  </si>
  <si>
    <t>B)  ВНЕОБОРОТНЫЕ АКТИВЫ (AOP 003+010+020+031+036)</t>
  </si>
  <si>
    <t>I. НЕМАТЕРИАЛЬНЫЕ АКТИВЫ (AOP 004 до 009)</t>
  </si>
  <si>
    <t xml:space="preserve">    1. Затраты на разработку</t>
  </si>
  <si>
    <t>2. Концессии, патенты, лицензии, товарные знаки и знаки обслуживания, ПО и прочие права</t>
  </si>
  <si>
    <t>A)  ДЕБИТОРСКАЯ ЗАДОЛЖЕННОСТЬ ЗА ЗАРЕГИСТРИРОВАННЫЙ, НО НЕОПЛАЧЕННЫЙ КАПИТАЛ</t>
  </si>
  <si>
    <t xml:space="preserve">    4. Авансы на приобретение нематериальных активов</t>
  </si>
  <si>
    <t xml:space="preserve">    6. Прочие нематериальные активы</t>
  </si>
  <si>
    <t>II. МАТЕРИАЛЬНЫЕ АКТИВЫ (AOP 011 до 019)</t>
  </si>
  <si>
    <t xml:space="preserve">    1. Земельные участки</t>
  </si>
  <si>
    <t xml:space="preserve">    2. Здания и сооружения</t>
  </si>
  <si>
    <t xml:space="preserve">    3. Машины и оборудование</t>
  </si>
  <si>
    <t xml:space="preserve">    4. Оснастка, цеховой инвентарь и транспортные средства</t>
  </si>
  <si>
    <t xml:space="preserve">    5. Биологическй актив</t>
  </si>
  <si>
    <t xml:space="preserve">    6. Авансовые платежи по материальным активам</t>
  </si>
  <si>
    <t xml:space="preserve">    7. Незавершенные материальные активы</t>
  </si>
  <si>
    <t xml:space="preserve">    8. Прочие материальные активы</t>
  </si>
  <si>
    <t xml:space="preserve">    9. Инвестиции в недвижимость</t>
  </si>
  <si>
    <t>III. ДОЛГОСРОЧНЫЕ ФИНАНСОВЫЕ АКТИВЫ (AOP 021 до 030)</t>
  </si>
  <si>
    <t xml:space="preserve">     1. Инвестиции в акции (доли) субсидиарных обществ</t>
  </si>
  <si>
    <t xml:space="preserve">     2. Инвестиции в прочие ценные бумаги субсидиарных обществ</t>
  </si>
  <si>
    <t xml:space="preserve">     3. Займы, депозиты и т.п., выданные субсидиарным обществам</t>
  </si>
  <si>
    <t xml:space="preserve">     4. Инвестиции в акции (доли) аффилированных обществ</t>
  </si>
  <si>
    <t xml:space="preserve">     5. Инвестиции в прочие ценные бумаги аффилированных обществ</t>
  </si>
  <si>
    <t xml:space="preserve">     6. Займы, депозиты и т.п., выданные аффилированным обществам</t>
  </si>
  <si>
    <t xml:space="preserve">     7. Инвестиции в ценные бумаги</t>
  </si>
  <si>
    <t xml:space="preserve">     8. Выданные займы, депозиты и прочее</t>
  </si>
  <si>
    <t xml:space="preserve">     9. Прочие инвестиции, которые рассчитываются по методу долевого участия</t>
  </si>
  <si>
    <t xml:space="preserve">   10.  Прочие долгосрочные финансовые активы</t>
  </si>
  <si>
    <t>IV. ДЕБИТОРСКАЯ ЗАДОЛЖЕННОСТЬ (AOP 032 до 035)</t>
  </si>
  <si>
    <t xml:space="preserve">     1. Дебиторская задолженность субсидиарных обществ</t>
  </si>
  <si>
    <t xml:space="preserve">     2. Дебиторская задолженность аффилированных обществ </t>
  </si>
  <si>
    <t xml:space="preserve">     3. Дебиторская задолженность клиентов</t>
  </si>
  <si>
    <t xml:space="preserve">     4. Прочая дебиторская задолженность</t>
  </si>
  <si>
    <t>V. ОТСРОЧЕННЫЕ НАЛОГОВЫЕ АКТИВЫ</t>
  </si>
  <si>
    <t>C)  ОБОРОТНЫЕ АКТИВЫ (AOP 038+046+053+063)</t>
  </si>
  <si>
    <t>I. ЗАПАСЫ (AOP 039 до 045)</t>
  </si>
  <si>
    <t xml:space="preserve">    1. Сырье и материалы</t>
  </si>
  <si>
    <t xml:space="preserve">    2. Незавершенное производство</t>
  </si>
  <si>
    <t xml:space="preserve">    3. Готовая продукция</t>
  </si>
  <si>
    <t xml:space="preserve">    5. Авансовые платежи за запасы</t>
  </si>
  <si>
    <t xml:space="preserve">    6. Внеоборотные активы, предназначенные для продажи</t>
  </si>
  <si>
    <t xml:space="preserve">    7. Биологический актив</t>
  </si>
  <si>
    <t>II. ДЕБИТОРСКАЯ ЗАДОЛЖЕННОСТЬ (AOP 047 до 052)</t>
  </si>
  <si>
    <t xml:space="preserve">    1. Дебиторская задолженность субсидиарных обществ</t>
  </si>
  <si>
    <t xml:space="preserve">    2. Дебиторская задолженность аффилированных обществ</t>
  </si>
  <si>
    <t xml:space="preserve">    3. Дебиторская задолженность клиентов</t>
  </si>
  <si>
    <t xml:space="preserve">    4. Дебиторская задолженность сотрудников и членов предпринимателя</t>
  </si>
  <si>
    <t xml:space="preserve">    5. Дебиторская задолженность государства и прочих учреждений</t>
  </si>
  <si>
    <t xml:space="preserve">    6. Прочая дебиторская задолженность</t>
  </si>
  <si>
    <t>III. КРАТКОСРОЧНЫЕ ФИНАНСОВЫЕ АКТИВЫ (AOP 054 до 062)</t>
  </si>
  <si>
    <t xml:space="preserve">     9. Прочие финансовые активы</t>
  </si>
  <si>
    <t>IV. ДЕНЕЖНЫЕ СРЕДСТВА НА РАСЧЕТНОМ СЧЕТЕ И В КАССЕ</t>
  </si>
  <si>
    <t>D)  ОПЛАЧЕННЫЕ РАСХОДЫ БУДУЩИХ ПЕРИОДОВ И НАЧИСЛЕННЫЕ ДОХОДЫ</t>
  </si>
  <si>
    <t>E)  ВСЕГО АКТИВ (AOP 001+002+037+064)</t>
  </si>
  <si>
    <t>F)  ВНЕБАЛАНСОВЫЕ СЧЕТА</t>
  </si>
  <si>
    <t>ПАССИВ</t>
  </si>
  <si>
    <t>АКТИВ</t>
  </si>
  <si>
    <t>I. УСТАВНЫЙ (ЗАРЕГИСТРИРОВАННЫЙ) КАПИТАЛ</t>
  </si>
  <si>
    <t>II. КАПИТАЛЬНЫЙ РЕЗЕРВ</t>
  </si>
  <si>
    <t>III. РЕЗЕРВ ИЗ ПРИБЫЛИ (AOP 071+072-073+074+075)</t>
  </si>
  <si>
    <t xml:space="preserve">     1. Установленный законом резерв</t>
  </si>
  <si>
    <t xml:space="preserve">     2. Резерв для собственных акций</t>
  </si>
  <si>
    <t xml:space="preserve">     3. Собственные акции и доли (вычитаемая позиция)</t>
  </si>
  <si>
    <t xml:space="preserve">     4. Установленный законом резерв</t>
  </si>
  <si>
    <t xml:space="preserve">     5. Прочие резервы</t>
  </si>
  <si>
    <t>IV. РЕЗЕРВ ПОД ПЕРЕОЦЕНКУ</t>
  </si>
  <si>
    <t xml:space="preserve">     1. Справедливая стоимость финансовых активов, предназначенных для продажи</t>
  </si>
  <si>
    <t xml:space="preserve">     2. Эффективная часть хеджирования денежных потоков</t>
  </si>
  <si>
    <t xml:space="preserve">     3. Эффективная часть хеджирования чистых инвестиций за рубежом</t>
  </si>
  <si>
    <t xml:space="preserve">     1. Нераспределенная прибыль</t>
  </si>
  <si>
    <t xml:space="preserve">     2. Перенесенный убыток</t>
  </si>
  <si>
    <t xml:space="preserve">     1. Прибыль отчетного года</t>
  </si>
  <si>
    <t xml:space="preserve">     2. Убыток отчетного года</t>
  </si>
  <si>
    <t>VIII. ДОЛЯ МЕНЬШИНСТВА (НЕКОНТРОЛИРУЮЩАЯ ДОЛЯ)</t>
  </si>
  <si>
    <t xml:space="preserve">     1. Резерв на выплату пенсий, выходных пособий и прочих обязательств</t>
  </si>
  <si>
    <t xml:space="preserve">     2. Резервы под выплату налогов</t>
  </si>
  <si>
    <t xml:space="preserve">     3. Резервы на инициированные судебные процессы</t>
  </si>
  <si>
    <t xml:space="preserve">     4. Резервы на восстановление природных ресурсов</t>
  </si>
  <si>
    <t xml:space="preserve">     5. Резервы под расходы в течение гарантийного срока</t>
  </si>
  <si>
    <t xml:space="preserve">     6. Прочие резервы</t>
  </si>
  <si>
    <t xml:space="preserve">     1. Задолженность перед субсидиарными обществами</t>
  </si>
  <si>
    <t xml:space="preserve">     2. Задолженность по займам, депозитам и т.п., выданным субсидиарными обществами</t>
  </si>
  <si>
    <t xml:space="preserve">     3. Задолженность перед аффилированными обществами</t>
  </si>
  <si>
    <t xml:space="preserve">     4. Задолженность по займам, депозитам и т.п., выданным аффилированными обществами</t>
  </si>
  <si>
    <t xml:space="preserve">     5. Задолженность по займам, депозитам и прочее</t>
  </si>
  <si>
    <t xml:space="preserve">     6. Задолженность перед банками и прочими финансовыми учреждениями</t>
  </si>
  <si>
    <t xml:space="preserve">     7. Задолженность по авансам</t>
  </si>
  <si>
    <t xml:space="preserve">     8. Задолженность перед поставщиками</t>
  </si>
  <si>
    <t xml:space="preserve">   10. Прочая долгосрочная кредиторская задолженность</t>
  </si>
  <si>
    <t xml:space="preserve">   11. Отсроченные налоговые обязательства</t>
  </si>
  <si>
    <t xml:space="preserve">   10. Задолженность перед сотрудниками</t>
  </si>
  <si>
    <t xml:space="preserve">   11. Задолженность по налогам, взносам и прочим платежам</t>
  </si>
  <si>
    <t xml:space="preserve">   12. Задолженность, связанная с долей в результате</t>
  </si>
  <si>
    <t xml:space="preserve">   13. Задолженность по долгосрочным активам, предназначенным для продажи</t>
  </si>
  <si>
    <t xml:space="preserve">   14. Прочая краткосрочная кредиторская задолженность</t>
  </si>
  <si>
    <t>E) ОТСРОЧЕННЫЕ РАСХОДЫ И ДОХОДЫ БУДУЩИХ ПЕРИОДОВ</t>
  </si>
  <si>
    <t>G)  ВНЕБАЛАНСОВЫЕ СЧЕТА</t>
  </si>
  <si>
    <t>Текущий период</t>
  </si>
  <si>
    <t>Квартал</t>
  </si>
  <si>
    <t>Совокупно</t>
  </si>
  <si>
    <t>ОТЧЕТ О ПРИБЫЛЯХ И УБЫТКАХ</t>
  </si>
  <si>
    <t xml:space="preserve">    1. Доходы от продаж субсидиарным обществам</t>
  </si>
  <si>
    <t xml:space="preserve">    2. Доходы от продаж (вне группы)</t>
  </si>
  <si>
    <t xml:space="preserve">    3. Дохоы от использования собственной продукции, товаров и услуг</t>
  </si>
  <si>
    <t xml:space="preserve">    4. Прочие операционные доходы от субсидиарных обществ</t>
  </si>
  <si>
    <t xml:space="preserve">    5. Прочие операционные доходы (вне группы)</t>
  </si>
  <si>
    <t xml:space="preserve">    1. Изменение стоимости запасов незавершенного производства и готовой продукции</t>
  </si>
  <si>
    <t xml:space="preserve">        a) Затраты на сырье и материалы </t>
  </si>
  <si>
    <t xml:space="preserve">        b) Себестоимость проданной продукции</t>
  </si>
  <si>
    <t xml:space="preserve">        c) Прочие внешние расходы</t>
  </si>
  <si>
    <t xml:space="preserve">        a) Чистая заработная плата и дневные выплаты</t>
  </si>
  <si>
    <t xml:space="preserve">        b) Налоги и отчисления с зарплаты</t>
  </si>
  <si>
    <t xml:space="preserve">        c) Взносы на заработную плату</t>
  </si>
  <si>
    <t xml:space="preserve">   4. Амортизация</t>
  </si>
  <si>
    <t xml:space="preserve">   5. Прочие расходы</t>
  </si>
  <si>
    <t xml:space="preserve">       a) долгосрочных активов, за исключением финансовых активов</t>
  </si>
  <si>
    <t xml:space="preserve">       b) краткосрочных активов, за исключением финансовых активов</t>
  </si>
  <si>
    <t xml:space="preserve">       a) Резерв на выплату пенсий, выходных пособий и прочих обязательств</t>
  </si>
  <si>
    <t xml:space="preserve">       b) Резервы под выплату налогов</t>
  </si>
  <si>
    <t xml:space="preserve">       c) Резервы на инициированные судебные процессы</t>
  </si>
  <si>
    <t xml:space="preserve">       d) Резервы на восстановление природных ресурсов</t>
  </si>
  <si>
    <t xml:space="preserve">       e) Резервы под расходы в течение гарантийного срока</t>
  </si>
  <si>
    <t xml:space="preserve">       f) Прочие резервы</t>
  </si>
  <si>
    <t xml:space="preserve">   8. Прочие операционные расходы</t>
  </si>
  <si>
    <t xml:space="preserve">     1. Доходы от инвестиций в доли (акции) субсидиарных обществ</t>
  </si>
  <si>
    <t xml:space="preserve">     2. Доходы от инвестиций в доли (акции) аффилированных обществ</t>
  </si>
  <si>
    <t xml:space="preserve">     4. Прочие доходы от процентов, полученных за счет отношений со субсидиарными обществами</t>
  </si>
  <si>
    <t xml:space="preserve">     5. Курсовые разницы и прочие финансовые доходы, полученные за счет отношений со субсидиарными обществами</t>
  </si>
  <si>
    <t xml:space="preserve">     6. Доходы от прочих долгосрочных финансовых вложений и займов</t>
  </si>
  <si>
    <t xml:space="preserve">     7. Прочие доходы от процентов</t>
  </si>
  <si>
    <t xml:space="preserve">     8. Курсовые разницы и прочие финансовые доходы</t>
  </si>
  <si>
    <t xml:space="preserve">     9. Нереализованная выручка (доход) от финансовых активов</t>
  </si>
  <si>
    <t xml:space="preserve">   10. Прочие финансовые доходы</t>
  </si>
  <si>
    <t xml:space="preserve">     3. Доходы от прочих долгосрочных финансовых вложений и займов, выданных субсидиарным обществам</t>
  </si>
  <si>
    <t xml:space="preserve">    1. Расходы по процентам и аналогичные расходы, полученные за счет отношений со субсидиарными обществами</t>
  </si>
  <si>
    <t>2. Курсовые разницы и прочие расходы, связанные со субсидиарными обществами</t>
  </si>
  <si>
    <t>3. Расходы по процентам и аналогичные расходы</t>
  </si>
  <si>
    <t>4. Курсовые разницы и прочие расходы</t>
  </si>
  <si>
    <t>5. Нереализованные убытки (расходы) от финансовых активов</t>
  </si>
  <si>
    <t>6. Корректировка стоимости финансовых активов (нетто)</t>
  </si>
  <si>
    <t>7. Прочие финансовые расходы</t>
  </si>
  <si>
    <t xml:space="preserve">V.    ДОЛЯ В ПРИБЫЛИ АФФИЛИРОВАННЫХ ОБЩЕСТВ </t>
  </si>
  <si>
    <t>VI.   ДОЛЯ В ПРИБЫЛИ СОВМЕСТНЫХ ПРЕДПРИЯТИЙ</t>
  </si>
  <si>
    <t>VII.  ДОЛЯ В УБЫТКЕ АФФИЛИРОВАННЫХ ОБЩЕСТВ</t>
  </si>
  <si>
    <t>VIII. ДОЛЯ В УБЫТКЕ СОВМЕСТНЫХ ПРЕДПРИЯТИЙ</t>
  </si>
  <si>
    <t>XII.  НАЛОГ НА ПРИБЫЛЬ</t>
  </si>
  <si>
    <t>ПРЕКРАЩАЕМАЯ ДЕЯТЕЛЬНОСТЬ (заполняет предприниматель, который применяет МСФО, только если у него прекращаемая деятельность)</t>
  </si>
  <si>
    <t xml:space="preserve"> 1. Прибыль от прекращаемой деятельности до налогообложения</t>
  </si>
  <si>
    <t xml:space="preserve"> 2. Убыток от прекращаемой деятельности до налогообложения</t>
  </si>
  <si>
    <t>XV. НАЛОГ НА ПРИБЫЛ ПРЕКРАЩАЕМОЙ ДЕЯТЕЛЬНОСТИ</t>
  </si>
  <si>
    <t>ОБЩАЯ ДЕЯТЕЛЬНОСТЬ (заполняет предприниматель, который применяет МСФО, если у него прекращаемая деятельность)</t>
  </si>
  <si>
    <t xml:space="preserve"> 1. относящаяся к акционерам материнской компании</t>
  </si>
  <si>
    <t xml:space="preserve"> 2. относящаяся к мелким акционерам</t>
  </si>
  <si>
    <t>ОТЧЕТ О ПРОЧЕЙ СОВОКУПНОЙ ПРИБЫЛИ (заполняет предприниматель, который применяет МСФО)</t>
  </si>
  <si>
    <t>I. ПРИБЫЛЬ ИЛИ УБЫТОК ОТЧЕТНОГО ПЕРИОДА</t>
  </si>
  <si>
    <t>ОТЧЕТ О ДВИЖЕНИИ ДЕНЕЖНЫХ СРЕДСТВ  - Косвенный метод</t>
  </si>
  <si>
    <t>Денежный поток от операционной деятельности</t>
  </si>
  <si>
    <t>1. Прибыль до налогообложения</t>
  </si>
  <si>
    <t>2. Корректировки (AOP 003 до 010):</t>
  </si>
  <si>
    <t xml:space="preserve"> a) Амортизация</t>
  </si>
  <si>
    <t xml:space="preserve"> c) Прибыль и убыток от продаж и нереализованные прибыль и убыток и корректировка стоимости финансовых активов</t>
  </si>
  <si>
    <t xml:space="preserve"> d) Доходы от процентов и дивидендов</t>
  </si>
  <si>
    <t xml:space="preserve"> e) Расходы от процентов</t>
  </si>
  <si>
    <t xml:space="preserve"> f) Резервы</t>
  </si>
  <si>
    <t xml:space="preserve"> g) Курсовые разницы (нереализованные)</t>
  </si>
  <si>
    <t>3. Изменения оборотного капитала (AOP 013 до 016)</t>
  </si>
  <si>
    <t xml:space="preserve"> a) Увеличение или уменьшение краткосрочной кредиторской задолженности</t>
  </si>
  <si>
    <t xml:space="preserve"> b) Увеличение или уменьшение краткосрочной дебиторской задолженности</t>
  </si>
  <si>
    <t xml:space="preserve"> c) Увеличение или уменьшение запасов</t>
  </si>
  <si>
    <t xml:space="preserve"> d) Прочие увеличения или уменьшения оборотного капитала</t>
  </si>
  <si>
    <t>I. Увеличение или уменьшение денежного потока до изменений оборотного капитала (AOP 001+002)</t>
  </si>
  <si>
    <t>II. Денежные средства от операционной деятельности  (AOP 011+012)</t>
  </si>
  <si>
    <t>4. Денежные выплаты за проценты</t>
  </si>
  <si>
    <t>5. Уплаченный налог на прибыль</t>
  </si>
  <si>
    <t>A) ЧИСТЫЙ ДЕНЕЖНЫЙ ПОТОК ОТ ОПЕРАЦИОННОЙ ДЕЯТЕЛЬНОСТИ (AOP 017 до 019)</t>
  </si>
  <si>
    <t>Движение денежных средств от инвестиционной деятельности</t>
  </si>
  <si>
    <t>1. Денежные поступления от продажи долгосрочных материальных и нематериальных активов</t>
  </si>
  <si>
    <t>2. Денежные поступления от продажи финансовых инструментов</t>
  </si>
  <si>
    <t>3. Денежные поступления от процентов</t>
  </si>
  <si>
    <t>4. Денежные поступления от дивидендов</t>
  </si>
  <si>
    <t>5. Денежные поступления, связанные с возвратом выданных займов и сберегательных депозитов</t>
  </si>
  <si>
    <t>6. Прочие денежные поступления от инвестиционной деятельности</t>
  </si>
  <si>
    <t>III. Всего денежные поступления от инвестиционной деятельности (AOP 021 до 026)</t>
  </si>
  <si>
    <t>1. Денежные выплаты на приобретение долгосрочных материальных и нематериальных активов</t>
  </si>
  <si>
    <t>2. Денежные выплаты на приобретение финансовых инструментов</t>
  </si>
  <si>
    <t>3. Денежные выплаты, связанные с выданными займами и сберегательными депозитами за период</t>
  </si>
  <si>
    <t>4. Приобретение субсидиарного общества, уменьшено за приобретенные деньги</t>
  </si>
  <si>
    <t>5. Прочие денежные выплаты по инвестиционной деятельности</t>
  </si>
  <si>
    <t>IV. Всего денежные выплаты по инвестиционной деятельности (AOP 028 до 032)</t>
  </si>
  <si>
    <t>B) ЧИСТЫЙ ДЕНЕЖНЫЙ ПОТОК ОТ ИНВЕСТИЦИОННОЙ ДЕЯТЕЛЬНОСТИ (AOP 027+033)</t>
  </si>
  <si>
    <t>Денежный поток от финансовой деятельности</t>
  </si>
  <si>
    <t>1. Денежные поступления от увеличения уставного (зарегистрированного) капитала</t>
  </si>
  <si>
    <t>3. Денежные поступления от тела кредита, займов и других заемных средств</t>
  </si>
  <si>
    <t>4. Прочие денежные поступления от финансовой деятельности</t>
  </si>
  <si>
    <t>V. Всего денежные поступления от финансовой деятельности (AOP 035 до 038)</t>
  </si>
  <si>
    <t>1. Денежные выплаты в погашение тела кредита, займов и других заемных средств и долговых финансовых инструментов</t>
  </si>
  <si>
    <t>2. Денежные выплаты на выплату дивидендов</t>
  </si>
  <si>
    <t>3. Денежные выплаты на финансовый лизинг</t>
  </si>
  <si>
    <t>4. Денежные выплаты на выкуп собственных акций и уменьшение уставного (зарегистрированного) капитала</t>
  </si>
  <si>
    <t>5. Прочие денежные выплаты по финансовой деятельности</t>
  </si>
  <si>
    <t>VI. Всего денежные выплаты по финансовой деятельности (AOP 040 до 044)</t>
  </si>
  <si>
    <t>C) ЧИСТЫЙ ДЕНЕЖНЫЙ ПОТОК ОТ ФИНАНСОВОЙ ДЕЯТЕЛЬНОСТИ (AOP 039+045)</t>
  </si>
  <si>
    <t>1. Нереализованные курсовые разницы в отношении денежных средств и их эквивалентов</t>
  </si>
  <si>
    <t>D) ЧИСТОЕ УВЕЛИЧЕНИЕ ИЛИ УМЕНЬШЕНИЕ ДЕНЕЖНОГО ПОТОКА (AOP 020+034+046+047)</t>
  </si>
  <si>
    <t>E) ДЕНЬГИ И ДЕНЕЖНЫЕ ЭКВИВАЛЕНТЫ НА НАЧАЛО ОТЧЕТНОГО ПЕРИОДА</t>
  </si>
  <si>
    <t>F) ДЕНЬГИ И ДЕНЕЖНЫЕ ЭКВИВАЛЕНТЫ НА КОНЕЦ ОТЧЕТНОГО ПЕРИОДА (AOP 048+049)</t>
  </si>
  <si>
    <t>Отчет об изменениях капитала</t>
  </si>
  <si>
    <t>за период с</t>
  </si>
  <si>
    <t>Описание статьи</t>
  </si>
  <si>
    <t>Уставный (зарегистрированный) капитал</t>
  </si>
  <si>
    <t>Капитальный резерв</t>
  </si>
  <si>
    <t>Установленный законом резерв</t>
  </si>
  <si>
    <t>Резерв на собственные акции</t>
  </si>
  <si>
    <t>Собственные акции и доли (вычитаемая позиция)</t>
  </si>
  <si>
    <t>Распределяется среди держателей материнского капитала</t>
  </si>
  <si>
    <t>Уставный резерв</t>
  </si>
  <si>
    <t>Прочие резервы</t>
  </si>
  <si>
    <t>Резерв на переоценку</t>
  </si>
  <si>
    <t>Справедливая стоимость финансовых активов, имеющихся в наличии для продажи</t>
  </si>
  <si>
    <t>Эффективная часть хеджирования денежных потоков</t>
  </si>
  <si>
    <t>Эффективная часть хеджирования чистых инвестиций за рубежом</t>
  </si>
  <si>
    <t>Нераспределенная прибыль/перенесенный убыток</t>
  </si>
  <si>
    <t>Прибыль /убыток за хозяйственный год</t>
  </si>
  <si>
    <t>Всего распределяется среди держателей материнского капитала</t>
  </si>
  <si>
    <t>Доля меньшинства (неконтролирующая доля участия).</t>
  </si>
  <si>
    <t>Всего капитал и резервы</t>
  </si>
  <si>
    <t>Предыдущий отчетный период</t>
  </si>
  <si>
    <t>3. Исправление ошибок</t>
  </si>
  <si>
    <t>5. Прибыль /убыток за отчетный период</t>
  </si>
  <si>
    <t>6. Курсовые разницы от пересчета операций в иностранной валюте</t>
  </si>
  <si>
    <t>7. Изменение резерва переоценки долгосрочных материальных и нематериальных активов</t>
  </si>
  <si>
    <t>8. Прибыль или убыток от последующей оценки финансовых активов, имеющихся в наличии для продажи</t>
  </si>
  <si>
    <t>9. Прибыль или убыток от эффективного хеджирования денежных потоков</t>
  </si>
  <si>
    <t>10. Прибыль или убыток от хеджирования чистых инвестиций
       за рубежом</t>
  </si>
  <si>
    <t>11. Доля в прочей совокупной прибыли/убытке аффилированных обществ</t>
  </si>
  <si>
    <t>12. Актуарная прибыль/убыток от планов с установленными выплатами</t>
  </si>
  <si>
    <t>13. Прочие изменения невладельческого капитала</t>
  </si>
  <si>
    <t>14. Налоги по сделкам, которые признаются непосредственно в составе капитала</t>
  </si>
  <si>
    <t>15. Увеличение /уменьшение уставного (зарегистрированного) капитала (за исключением реинвестирования прибыли и процесса предварительного урегулирования)</t>
  </si>
  <si>
    <t>16. Увеличение уставного (зарегистрированного) капитала за счет реинвестирования прибыли</t>
  </si>
  <si>
    <t>17. Увеличение уставного (зарегистрированного) капитала в процессе предварительного урегулирования</t>
  </si>
  <si>
    <t>18. Выкуп собственных акций/долей</t>
  </si>
  <si>
    <t xml:space="preserve">   I. ПРОЧАЯ СОВОКУПНАЯ ПРИБЫЛЬ ПРЕДЫДУЩЕГО ОТЧЕТНОГО ПЕРИОДА ЗА ВЫЧЕТОМ НАЛОГОВ (AOP 06 до 14)</t>
  </si>
  <si>
    <t>ДОПОЛНЕНИЕ К ОТЧЕТУ ОБ ИЗМЕНЕНИЯХ КАПИТАЛА (заполняет предприниматель, который применяет МСФО)</t>
  </si>
  <si>
    <t>Текущий отчетный период</t>
  </si>
  <si>
    <t>ОБЩИЕ СВЕДЕНИЯ ОБ ЭМИТЕНТЕ</t>
  </si>
  <si>
    <t>Квартал:</t>
  </si>
  <si>
    <t>Код материнского государства-члена эмитента:</t>
  </si>
  <si>
    <t>Код учреждения:</t>
  </si>
  <si>
    <t>Наименования субсидиарных компаний (Согласно МСФО):</t>
  </si>
  <si>
    <t xml:space="preserve">            (KN-неконсолидированный/KD-консолидированный)</t>
  </si>
  <si>
    <t xml:space="preserve">                  (RN-неаудированная/RD-аудированная)</t>
  </si>
  <si>
    <t>Аудиторская компания:</t>
  </si>
  <si>
    <t>(название аудиторской компании)</t>
  </si>
  <si>
    <t>Бухгалтерская компания:</t>
  </si>
  <si>
    <t>(название бухгалтерской компании)</t>
  </si>
  <si>
    <t>(Ф.И.О.)</t>
  </si>
  <si>
    <t>Сертифицированный аудитор:</t>
  </si>
  <si>
    <t>Последняя дата предыдущего хозяйственного года</t>
  </si>
  <si>
    <t xml:space="preserve">На отчетную дату текущего периода
</t>
  </si>
  <si>
    <t>1. Сальдо на дату начала предыдущего хозяйственного года</t>
  </si>
  <si>
    <t>1. Сальдо на дату начала текущего хозяйственного года</t>
  </si>
  <si>
    <t>Приложение 1</t>
  </si>
  <si>
    <t xml:space="preserve">Квартальная финансовая отчетность </t>
  </si>
  <si>
    <t>Контактное лицо:</t>
  </si>
  <si>
    <t xml:space="preserve">    5. Незавершенные неметариальные активы</t>
  </si>
  <si>
    <t xml:space="preserve">    4. Коммерческие товары</t>
  </si>
  <si>
    <t xml:space="preserve">     9. Задолженность по ценным бумагам</t>
  </si>
  <si>
    <t>Аналогичный период предыдущего года</t>
  </si>
  <si>
    <t>Налогоплательщик:   АО АД ПЛАСТИК</t>
  </si>
  <si>
    <t>ДОПОЛНЕНИЕ К ОПУ (заполняет предприниматель, который составляет консолидированную годовую финансовую отчетность)</t>
  </si>
  <si>
    <t xml:space="preserve"> b) Прибыль и убыток от продаж и корректировки стоимости долгосрочных материальных и нематериальных активов</t>
  </si>
  <si>
    <t xml:space="preserve"> h) Прочие корректировки безналичных операций и нереализованных прибыли и убытков</t>
  </si>
  <si>
    <t>2. Денежные поступления от эмиссии долевых и долговых финансовых инструментов</t>
  </si>
  <si>
    <t>2. Изменения учетных политик</t>
  </si>
  <si>
    <t>10. Прибыль или убыток от эффективного хеджирования чистых инвестиций за рубежом</t>
  </si>
  <si>
    <r>
      <t>4. Сальдо на дату начала предыдущего хозяйственного года (скорректировано)</t>
    </r>
    <r>
      <rPr>
        <sz val="8"/>
        <rFont val="Arial"/>
        <family val="2"/>
        <charset val="238"/>
      </rPr>
      <t xml:space="preserve"> (AOP 01 до 03)</t>
    </r>
  </si>
  <si>
    <t>16</t>
  </si>
  <si>
    <t>20 (18+19)</t>
  </si>
  <si>
    <t>20. Выплата доли в прибыли/дивиденда</t>
  </si>
  <si>
    <t>21. Прочие выплаты собственникам</t>
  </si>
  <si>
    <t>22. Перенос на статью Резерв по годовому графику</t>
  </si>
  <si>
    <t>23. Увеличение Резерва в процессе предварительного урегулирования</t>
  </si>
  <si>
    <t xml:space="preserve">     4. Прочие резервы по справедливой стоимости</t>
  </si>
  <si>
    <t xml:space="preserve">     5. Курсовые разницы от пересчета зарубежных операций (консолидация)</t>
  </si>
  <si>
    <t>III. Статьи, которые не будут реклассифицированы в прибыль или убыток (AOP 081 до 085)</t>
  </si>
  <si>
    <t>1. Изменения в резервах переоценки долгосрочных материальных и нематериальных активов</t>
  </si>
  <si>
    <t xml:space="preserve">2.Прибыль или убыток от последующей оценки долевых ценных бумаг по справедливой стоимости через прочую совокупную прибыль </t>
  </si>
  <si>
    <t>3. Изменения справедливой стоимости финансового обязательства, оцениваемого по справедливой стоимости через отчет о прибылях и убытках, связанной с изменениями кредитного риска по данному обязательству</t>
  </si>
  <si>
    <t>4. Актуарные прибыли/убытки по планам установленных выплат</t>
  </si>
  <si>
    <t>5. Прочие статьи, которые не будут реклассифицированы</t>
  </si>
  <si>
    <t>6. Налог на прибыль, относящийся к статьям, которые не будут реклассифицированы</t>
  </si>
  <si>
    <t>IV. Статьи, которые можно реклассифицировать в прибыль или убыток (AOP 088 до 095)</t>
  </si>
  <si>
    <t>1. Курсовые разницы от пересчета зарубежных операций</t>
  </si>
  <si>
    <t>2. Прибыль или убыток от последующей оценки долговых ценных бумаг по справедливой стоимости через прочую совокупную прибыль</t>
  </si>
  <si>
    <t>4. Прибыль или убыток на основе эффективной защиты денежных потоков</t>
  </si>
  <si>
    <t>5. Прибыль или убыток на основе эффективной защиты чистых инвестиций за рубежом</t>
  </si>
  <si>
    <t>6. Доля в прочей совокупной прибыли/убытке компаний, связанных на основании долей участия</t>
  </si>
  <si>
    <t>6. Изменения справедливой стоимости временной стоимости опциона</t>
  </si>
  <si>
    <t xml:space="preserve">7. Изменения справедливой стоимости форвардных элементов форвардных контрактов </t>
  </si>
  <si>
    <t>8. Прочие статьи, которые можно реклассифицировать в прибыль или убыток</t>
  </si>
  <si>
    <t xml:space="preserve">9. Налог на прибыль, относящийся к статьям, которые могут быть реклассифицированы в прибыль или убыток </t>
  </si>
  <si>
    <t>V ЧИСТАЯ ПРОЧАЯ СОВОКУПНАЯ ПРИБЫЛЬ ИЛИ УБЫТОК (AOP 080+087 - 086 - 096)</t>
  </si>
  <si>
    <t>VI СОВОКУПНАЯ ПРИБЫЛЬ ИЛИ УБЫТОК ЗА ПЕРИОД (AOP 078+097)</t>
  </si>
  <si>
    <t>ПРИЛОЖЕНИЕ к Отчету о прочей совокупной прибыли (заполняется компанией, составляющей консолидированный отчет)</t>
  </si>
  <si>
    <t>VI. СОВОКУПНАЯ ПРИБЫЛЬ ИЛИ УБЫТОК ЗА ПЕРИОД (AOP 100+101)</t>
  </si>
  <si>
    <t>1. Причитается акционерам материнской компании</t>
  </si>
  <si>
    <t>2. Причитается миноритарной (неконтролирующей) доле участия</t>
  </si>
  <si>
    <t>19.Платежи участниками/акционерами</t>
  </si>
  <si>
    <t>19. Платежи участниками/акционерами</t>
  </si>
  <si>
    <t>Прочие резервы по справедливой стоимости</t>
  </si>
  <si>
    <t xml:space="preserve">Курсовые разницы от пересчета зарубежных операций </t>
  </si>
  <si>
    <t>18 (3 до 6 - 7
 + 8 до 17)</t>
  </si>
  <si>
    <t>АО АД ПЛАСТИК ТОЛЬЯТТИ</t>
  </si>
  <si>
    <t>ООО АД ПЛАСТИК</t>
  </si>
  <si>
    <t>ЗАО АД ПЛАСТИК  КАЛУГА</t>
  </si>
  <si>
    <t xml:space="preserve">OOO АДП </t>
  </si>
  <si>
    <t>OOO АД ПЛАСТИК ТИСА</t>
  </si>
  <si>
    <t>Солин, Хорватия</t>
  </si>
  <si>
    <t>Самара, Российская Федерация</t>
  </si>
  <si>
    <t>Ново Место, Словения</t>
  </si>
  <si>
    <t>Калуга, Российская Федерация</t>
  </si>
  <si>
    <t>Младеновац, Сербия</t>
  </si>
  <si>
    <t>Тисзауйварош, Венгрия</t>
  </si>
  <si>
    <t>1036300221935</t>
  </si>
  <si>
    <t>1074710000320</t>
  </si>
  <si>
    <t>20787538</t>
  </si>
  <si>
    <t>12800821-2932-133-05</t>
  </si>
  <si>
    <t>V. ОЦЕНОЧНЫЙ РЕЗЕРВ (AOP 078 до 082)</t>
  </si>
  <si>
    <t>VI. НЕРАСПРЕДЕЛЕННАЯ ПРИБЫЛЬ ИЛИ 
ПЕРЕНЕСЕННЫЙ УБЫТОК (AOP 084-085)</t>
  </si>
  <si>
    <t>VII. ПРИБЫЛЬ ИЛИ УБЫТОК ОТЧЕТНОГО ГОДА (AOP 087-088)</t>
  </si>
  <si>
    <t>B)  РЕЗЕРВЫ (AOP 091 до 096)</t>
  </si>
  <si>
    <t>C)  ДОЛГОСРОЧНАЯ КРЕДИТОРСКАЯ ЗАДОЛЖЕННОСТЬ (AOP 098 до 108)</t>
  </si>
  <si>
    <t>D)  КРАТКОСРОЧНАЯ КРЕДИТОРСКАЯ ЗАДОЛЖЕННОСТЬ (AOP 110 до 123)</t>
  </si>
  <si>
    <t>F) ВСЕГО – ПАССИВ (AOP 067+090+097+109+124)</t>
  </si>
  <si>
    <t>I. ОПЕРАЦИОННЫЕ ДОХОДЫ (AOP 002 до 006)</t>
  </si>
  <si>
    <t>II. ОПЕРАЦИОННЫЕ РАСХОДЫ (AOP 008+009+013+017+018+019+022+029)</t>
  </si>
  <si>
    <t xml:space="preserve">    2. Материальные затраты (AOP 010 до 012)</t>
  </si>
  <si>
    <t xml:space="preserve">   3. Расходы на персонал (AOP 014 до 016)</t>
  </si>
  <si>
    <t xml:space="preserve">   6. Корректировка стоимости (AOP 020+021)</t>
  </si>
  <si>
    <t xml:space="preserve">   7. Резервы (AOP 023 до 028)</t>
  </si>
  <si>
    <t>III. ФИНАНСОВЫЕ ДОХОДЫ (AOP 031 до 040)</t>
  </si>
  <si>
    <t>IV. ФИНАНСОВЫЕ РАСХОДЫ (AOP 042 до 048)</t>
  </si>
  <si>
    <t>IX.   ВСЕГО ДОХОДЫ (AOP 001+030+049+050)</t>
  </si>
  <si>
    <t>X.    ВСЕГО РАСХОДЫ (AOP 007+041+051+052)</t>
  </si>
  <si>
    <t>XI.   ПРИБЫЛЬ ИЛИ УБЫТОК ДО НАЛОГООБЛОЖЕНИЯ (AOP 053-054)</t>
  </si>
  <si>
    <t xml:space="preserve">   1. Прибыль до налогообложения (AOP 053-054)</t>
  </si>
  <si>
    <t xml:space="preserve">   2. Убыток до налогообложения (AOP 054-053)</t>
  </si>
  <si>
    <t>XIII. ПРИБЫЛЬ ИЛИ УБЫТОК ОТЧЕТНОГО ПЕРИОДА (AOP 055-059)</t>
  </si>
  <si>
    <t xml:space="preserve">  1. Прибыль отчетного периода (AOP 055-059)</t>
  </si>
  <si>
    <t xml:space="preserve">  2. Убыток отчетного периода (AOP 059-055)</t>
  </si>
  <si>
    <t>XIV. ПРИБЫЛЬ ИЛИ УБЫТОК ОТ ПРЕКРАЩАЕМОЙ ДЕЯТЕЛЬНОСТИ ДО НАЛОГООБЛОЖЕНИЯ  (AOP 063-064)</t>
  </si>
  <si>
    <t xml:space="preserve"> 1. Прибыль от прекращаемой деятельности за отчетный период (AOP 062-065)</t>
  </si>
  <si>
    <t xml:space="preserve"> 2. Убыток от прекращаемой деятельности за отчетный период (AOP 065-062)</t>
  </si>
  <si>
    <t>XVI. ПРИБЫЛЬ ИЛИ УБЫТОК ДО НАЛОГООБЛОЖЕНИЯ  (AOP 055+062)</t>
  </si>
  <si>
    <t xml:space="preserve"> 1. Прибыль до налогообложения (AOP 068)</t>
  </si>
  <si>
    <t xml:space="preserve"> 2. Убыток до налогообложения (AOP 068)</t>
  </si>
  <si>
    <t>XVII. НАЛОГ НА ПРИБЫЛЬ  (AOP 058+065)</t>
  </si>
  <si>
    <t>XVIII. ПРИБЫЛЬ ИЛИ УБЫТОК ОТЧЕТНОГО ПЕРИОДА  (AOP 068-071)</t>
  </si>
  <si>
    <t xml:space="preserve"> 1. Прибыль отчетного периода (AOP 068-071)</t>
  </si>
  <si>
    <t xml:space="preserve"> 2. Убыток отчетного периода (AOP 071-068)</t>
  </si>
  <si>
    <t>XIX. ПРИБЫЛЬ ИЛИ УБЫТОК ОТЧЕТНОГО ПЕРИОДА (AOP 076+077)</t>
  </si>
  <si>
    <t>II. ПРОЧАЯ СОВОКУПНАЯ ПРИБЫЛЬ/УБЫТОК ДО НАЛОГООБЛОЖЕНИЯ (AOP 080+087)</t>
  </si>
  <si>
    <t>24. Сальдо на последнюю дату отчетного периода предыдущего хозяйственного года  (04 до 23)</t>
  </si>
  <si>
    <t xml:space="preserve">  II. СОВОКУПНАЯ ПРИБЫЛЬ ИЛИ УБЫТОК ПРЕДЫДУЩЕГО ОТЧЕТНОГО ПЕРИОДА (AOP 05+25)</t>
  </si>
  <si>
    <t>III. ОПЕРАЦИИ С СОБСТВЕННИКАМИ ЗА ПРЕДЫДУЩИЙ ОТЧЕТНЫЙ ПЕРИОД, КОТОРЫЕ ПРИЗНАЮТСЯ НЕПОСРЕДСТВЕННО В КАПИТАЛЕ (АОP 15 до 23)</t>
  </si>
  <si>
    <t>4. Сальдо на дату начала текущего хозяйственного года (скорректировано) (AOP 28 до 30)</t>
  </si>
  <si>
    <t>24. Сальдо на последнюю дату отчетного периода текущего хозяйственного года (AOP 31 до 50)</t>
  </si>
  <si>
    <t xml:space="preserve">   I. ПРОЧАЯ СОВОКУПНАЯ ПРИБЫЛЬ ТЕКУЩЕГО ОТЧЕТНОГО ПЕРИОДА ЗА ВЫЧЕТОМ НАЛОГОВ (AOP 33 до 41)</t>
  </si>
  <si>
    <t xml:space="preserve">  II. СОВОКУПНАЯ ПРИБЫЛЬ ИЛИ УБЫТОК ТЕКУЩЕГО ОТЧЕТНОГО ПЕРИОДА (AOP 32 + 52)</t>
  </si>
  <si>
    <t>III. ОПЕРАЦИИ С СОБСТВЕННИКАМИ ЗА ТЕКУЩИЙ ОТЧЕТНЫЙ ПЕРИОД, КОТОРЫЕ ПРИЗНАЮТСЯ НЕПОСРЕДСТВЕННО В КАПИТАЛЕ (AOP 42 до 50)</t>
  </si>
  <si>
    <t>В ЕUR</t>
  </si>
  <si>
    <t>01.01.2025 г.</t>
  </si>
  <si>
    <t>2025 г.</t>
  </si>
  <si>
    <t> 30.09.2025 г.</t>
  </si>
  <si>
    <t xml:space="preserve">на 30.09.2025 г. </t>
  </si>
  <si>
    <t>за отчетный период 01.01.2025 г. до 30.09.2025 г.</t>
  </si>
  <si>
    <t>в период с 01.01.2025.  по 30.09.2025.</t>
  </si>
  <si>
    <t>A)  КАПИТАЛ И РЕЗЕРВЫ (AOP 068 до 070+076+077+083+086+089)</t>
  </si>
  <si>
    <t xml:space="preserve">ПРИМЕЧАНИЯ К ФИНАНСОВОЙ ОТЧЕТНОСТИ - КФО
(которая составляется за квартальные периоды)
Название эмитента: АО АД ПЛАСТИК
Штаб-квартира: ул. Антуна Густава Матоша, д. 8, 21210 Солин, Хорватия
ОИБ: 48351740621; МБС: 060007090
Отчетный период: 01.01.2025 - 30.09.2025
Примечания к финансовой отчетности прилагаются к Неаудированному финансовому отчету руководства АД Пластик Группы. Неаудированный финансовый отчет руководства АД Пластик Группы доступен на сайте Загребской фондовой биржи.
Интегрированный годовой отчет АД Пластик Группы за 2024 год доступен на сайте Загребской фондовой биржи.
Учетная политика, применяемая при подготовке финансовой отчетности за отчетный период, такая же, как и в самой последней годовой финансовой отчетности.
Компания АО АД Пластик предоставила корпоративные гарантии для нужд субсидиарных компаний на следующие суммы: 7.700 тыс. EUR банкам и 50 тыс. EUR поставщикам.
Сумма задолженности общества АО АД Пластик, срок погашения которой составляет более пяти лет, составляет 412 тыс. EUR.
Средняя численность персонала АД Пластик Группы в период с 01.01.2025 по 30.09.2025 составила 1.789.
В нематериальных активах в период с 01.01.2025 по 30.09.2025 были капитализированы затраты на чистую заработную плату в размере 430.391 ЕUR, затраты на налог и выплаты из заработной платы в размере 177.777 EUR и затраты на выплаты на заработную плату в размере 94.062 EUR.
За отчетный период отложенные налоговые активы были уменьшены на сумму 443 тыс. EUR, а отложенные налого¬вые обязательства увеличение на сумму 84 тыс. EUR. По состоянию на 31.12.2024 отложенные налоговые активы АД Пла¬стик Группы составили 3.298 тыс. EUR, а отложенные налоговые обязательства 938 тыс.EUR.
Разница в денежных средствах и их эквивалентах в отчете о движении денежных средств по сравнению с отчетом о фи¬нансовом положении в размере 530 тыс. EUR относится к остатку овердрафта на текущем счете.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</si>
</sst>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0" x14ac:knownFonts="1">
    <font>
      <sz val="11"/>
      <color theme="1"/>
      <name val="Calibri"/>
      <family val="2"/>
      <charset val="238"/>
      <scheme val="minor"/>
    </font>
    <font>
      <sz val="11"/>
      <color theme="1"/>
      <name val="Calibri"/>
      <family val="2"/>
      <charset val="238"/>
      <scheme val="minor"/>
    </font>
    <font>
      <sz val="11"/>
      <color theme="0"/>
      <name val="Calibri"/>
      <family val="2"/>
      <charset val="238"/>
      <scheme val="minor"/>
    </font>
    <font>
      <sz val="11"/>
      <color theme="1"/>
      <name val="Arial"/>
      <family val="2"/>
      <charset val="238"/>
    </font>
    <font>
      <b/>
      <sz val="11"/>
      <name val="Arial"/>
      <family val="2"/>
      <charset val="238"/>
    </font>
    <font>
      <b/>
      <sz val="9"/>
      <name val="Arial"/>
      <family val="2"/>
      <charset val="238"/>
    </font>
    <font>
      <sz val="9"/>
      <name val="Arial"/>
      <family val="2"/>
      <charset val="238"/>
    </font>
    <font>
      <sz val="11"/>
      <name val="Calibri"/>
      <family val="2"/>
      <charset val="238"/>
      <scheme val="minor"/>
    </font>
    <font>
      <b/>
      <sz val="12"/>
      <color theme="1"/>
      <name val="Arial Rounded MT Bold"/>
      <family val="2"/>
    </font>
    <font>
      <sz val="10"/>
      <color indexed="8"/>
      <name val="Arial"/>
      <family val="2"/>
      <charset val="238"/>
    </font>
    <font>
      <sz val="11"/>
      <name val="Arial"/>
      <family val="2"/>
      <charset val="238"/>
    </font>
    <font>
      <sz val="10"/>
      <name val="Times New Roman"/>
      <family val="1"/>
      <charset val="238"/>
    </font>
    <font>
      <sz val="11"/>
      <color theme="0"/>
      <name val="Arial"/>
      <family val="2"/>
      <charset val="238"/>
    </font>
    <font>
      <b/>
      <sz val="12"/>
      <name val="Arial"/>
      <family val="2"/>
      <charset val="238"/>
    </font>
    <font>
      <b/>
      <sz val="10"/>
      <name val="Arial"/>
      <family val="2"/>
      <charset val="238"/>
    </font>
    <font>
      <sz val="10"/>
      <name val="Arial"/>
      <family val="2"/>
      <charset val="238"/>
    </font>
    <font>
      <b/>
      <sz val="8"/>
      <name val="Arial"/>
      <family val="2"/>
      <charset val="238"/>
    </font>
    <font>
      <sz val="9"/>
      <color theme="4"/>
      <name val="Arial"/>
      <family val="2"/>
      <charset val="238"/>
    </font>
    <font>
      <b/>
      <sz val="9"/>
      <color indexed="18"/>
      <name val="Arial"/>
      <family val="2"/>
      <charset val="238"/>
    </font>
    <font>
      <b/>
      <sz val="9"/>
      <color indexed="62"/>
      <name val="Arial"/>
      <family val="2"/>
      <charset val="238"/>
    </font>
    <font>
      <sz val="9"/>
      <color indexed="12"/>
      <name val="Arial"/>
      <family val="2"/>
      <charset val="238"/>
    </font>
    <font>
      <i/>
      <sz val="9"/>
      <name val="Arial"/>
      <family val="2"/>
      <charset val="238"/>
    </font>
    <font>
      <b/>
      <sz val="8"/>
      <color indexed="9"/>
      <name val="Arial"/>
      <family val="2"/>
      <charset val="238"/>
    </font>
    <font>
      <sz val="8"/>
      <name val="Arial"/>
      <family val="2"/>
      <charset val="238"/>
    </font>
    <font>
      <b/>
      <sz val="8"/>
      <color indexed="18"/>
      <name val="Arial"/>
      <family val="2"/>
      <charset val="238"/>
    </font>
    <font>
      <sz val="8"/>
      <color indexed="18"/>
      <name val="Arial"/>
      <family val="2"/>
      <charset val="238"/>
    </font>
    <font>
      <sz val="8"/>
      <color indexed="12"/>
      <name val="Arial"/>
      <family val="2"/>
      <charset val="238"/>
    </font>
    <font>
      <b/>
      <sz val="9"/>
      <color rgb="FFFF0000"/>
      <name val="Arial"/>
      <family val="2"/>
      <charset val="238"/>
    </font>
    <font>
      <b/>
      <sz val="10"/>
      <name val="Arial"/>
      <family val="2"/>
    </font>
    <font>
      <sz val="10"/>
      <name val="Arial"/>
      <family val="2"/>
    </font>
  </fonts>
  <fills count="16">
    <fill>
      <patternFill patternType="none"/>
    </fill>
    <fill>
      <patternFill patternType="gray125"/>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solid">
        <fgColor theme="4" tint="0.79998168889431442"/>
        <bgColor indexed="64"/>
      </patternFill>
    </fill>
    <fill>
      <patternFill patternType="gray125">
        <fgColor indexed="22"/>
      </patternFill>
    </fill>
    <fill>
      <patternFill patternType="solid">
        <fgColor theme="3" tint="0.79998168889431442"/>
        <bgColor indexed="64"/>
      </patternFill>
    </fill>
    <fill>
      <patternFill patternType="mediumGray">
        <fgColor indexed="22"/>
      </patternFill>
    </fill>
    <fill>
      <patternFill patternType="gray125">
        <fgColor indexed="22"/>
        <bgColor indexed="22"/>
      </patternFill>
    </fill>
    <fill>
      <patternFill patternType="lightUp">
        <fgColor indexed="22"/>
      </patternFill>
    </fill>
  </fills>
  <borders count="4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medium">
        <color indexed="22"/>
      </bottom>
      <diagonal/>
    </border>
    <border>
      <left/>
      <right/>
      <top style="thin">
        <color indexed="64"/>
      </top>
      <bottom style="medium">
        <color indexed="22"/>
      </bottom>
      <diagonal/>
    </border>
    <border>
      <left/>
      <right style="thin">
        <color indexed="64"/>
      </right>
      <top style="thin">
        <color indexed="64"/>
      </top>
      <bottom style="medium">
        <color indexed="22"/>
      </bottom>
      <diagonal/>
    </border>
    <border>
      <left style="thin">
        <color indexed="64"/>
      </left>
      <right style="thin">
        <color indexed="64"/>
      </right>
      <top style="thin">
        <color indexed="64"/>
      </top>
      <bottom style="medium">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64"/>
      </right>
      <top/>
      <bottom style="thin">
        <color indexed="22"/>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style="thin">
        <color indexed="64"/>
      </right>
      <top style="thin">
        <color indexed="22"/>
      </top>
      <bottom style="thin">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style="thin">
        <color indexed="64"/>
      </right>
      <top style="thin">
        <color indexed="22"/>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8"/>
      </left>
      <right style="thin">
        <color indexed="8"/>
      </right>
      <top/>
      <bottom style="thin">
        <color indexed="22"/>
      </bottom>
      <diagonal/>
    </border>
  </borders>
  <cellStyleXfs count="6">
    <xf numFmtId="0" fontId="0" fillId="0" borderId="0"/>
    <xf numFmtId="0" fontId="1" fillId="0" borderId="0"/>
    <xf numFmtId="0" fontId="9" fillId="0" borderId="0">
      <alignment vertical="top"/>
    </xf>
    <xf numFmtId="0" fontId="15" fillId="0" borderId="0"/>
    <xf numFmtId="0" fontId="9" fillId="0" borderId="0">
      <alignment vertical="top"/>
    </xf>
    <xf numFmtId="0" fontId="15" fillId="0" borderId="0"/>
  </cellStyleXfs>
  <cellXfs count="305">
    <xf numFmtId="0" fontId="0" fillId="0" borderId="0" xfId="0"/>
    <xf numFmtId="0" fontId="3" fillId="2" borderId="2" xfId="1" applyFont="1" applyFill="1" applyBorder="1"/>
    <xf numFmtId="0" fontId="1" fillId="2" borderId="3" xfId="1" applyFill="1" applyBorder="1"/>
    <xf numFmtId="0" fontId="1" fillId="0" borderId="0" xfId="1"/>
    <xf numFmtId="0" fontId="2" fillId="0" borderId="0" xfId="1" applyFont="1"/>
    <xf numFmtId="0" fontId="4" fillId="2" borderId="4" xfId="1" applyFont="1" applyFill="1" applyBorder="1" applyAlignment="1">
      <alignment horizontal="center" vertical="center"/>
    </xf>
    <xf numFmtId="0" fontId="4" fillId="2" borderId="0" xfId="1" applyFont="1" applyFill="1" applyAlignment="1">
      <alignment horizontal="center" vertical="center"/>
    </xf>
    <xf numFmtId="0" fontId="4" fillId="2" borderId="5" xfId="1" applyFont="1" applyFill="1" applyBorder="1" applyAlignment="1">
      <alignment horizontal="center" vertical="center"/>
    </xf>
    <xf numFmtId="0" fontId="6" fillId="2" borderId="0" xfId="1" applyFont="1" applyFill="1" applyAlignment="1">
      <alignment horizontal="center" vertical="center"/>
    </xf>
    <xf numFmtId="0" fontId="6" fillId="2" borderId="8" xfId="1" applyFont="1" applyFill="1" applyBorder="1" applyAlignment="1">
      <alignment vertical="center"/>
    </xf>
    <xf numFmtId="0" fontId="7" fillId="0" borderId="0" xfId="1" applyFont="1"/>
    <xf numFmtId="0" fontId="5" fillId="2" borderId="4" xfId="1" applyFont="1" applyFill="1" applyBorder="1" applyAlignment="1">
      <alignment vertical="center" wrapText="1"/>
    </xf>
    <xf numFmtId="0" fontId="5" fillId="2" borderId="0" xfId="1" applyFont="1" applyFill="1" applyAlignment="1">
      <alignment horizontal="right" vertical="center" wrapText="1"/>
    </xf>
    <xf numFmtId="0" fontId="5" fillId="2" borderId="0" xfId="1" applyFont="1" applyFill="1" applyAlignment="1">
      <alignment vertical="center" wrapText="1"/>
    </xf>
    <xf numFmtId="1" fontId="5" fillId="3" borderId="9" xfId="1" applyNumberFormat="1" applyFont="1" applyFill="1" applyBorder="1" applyAlignment="1" applyProtection="1">
      <alignment horizontal="center" vertical="center"/>
      <protection locked="0"/>
    </xf>
    <xf numFmtId="14" fontId="5" fillId="4" borderId="0" xfId="1" applyNumberFormat="1" applyFont="1" applyFill="1" applyAlignment="1" applyProtection="1">
      <alignment horizontal="center" vertical="center"/>
      <protection locked="0"/>
    </xf>
    <xf numFmtId="1" fontId="5" fillId="4" borderId="0" xfId="1" applyNumberFormat="1" applyFont="1" applyFill="1" applyAlignment="1" applyProtection="1">
      <alignment horizontal="center" vertical="center"/>
      <protection locked="0"/>
    </xf>
    <xf numFmtId="0" fontId="6" fillId="2" borderId="5" xfId="1" applyFont="1" applyFill="1" applyBorder="1" applyAlignment="1">
      <alignment vertical="center"/>
    </xf>
    <xf numFmtId="14" fontId="5" fillId="5" borderId="0" xfId="1" applyNumberFormat="1" applyFont="1" applyFill="1" applyAlignment="1" applyProtection="1">
      <alignment horizontal="center" vertical="center"/>
      <protection locked="0"/>
    </xf>
    <xf numFmtId="0" fontId="1" fillId="6" borderId="0" xfId="1" applyFill="1"/>
    <xf numFmtId="1" fontId="5" fillId="5" borderId="0" xfId="1" applyNumberFormat="1" applyFont="1" applyFill="1" applyAlignment="1" applyProtection="1">
      <alignment horizontal="center" vertical="center"/>
      <protection locked="0"/>
    </xf>
    <xf numFmtId="0" fontId="1" fillId="2" borderId="5" xfId="1" applyFill="1" applyBorder="1"/>
    <xf numFmtId="0" fontId="10" fillId="2" borderId="4" xfId="1" applyFont="1" applyFill="1" applyBorder="1" applyAlignment="1">
      <alignment wrapText="1"/>
    </xf>
    <xf numFmtId="0" fontId="10" fillId="2" borderId="5" xfId="1" applyFont="1" applyFill="1" applyBorder="1" applyAlignment="1">
      <alignment wrapText="1"/>
    </xf>
    <xf numFmtId="0" fontId="10" fillId="2" borderId="4" xfId="1" applyFont="1" applyFill="1" applyBorder="1"/>
    <xf numFmtId="0" fontId="10" fillId="2" borderId="0" xfId="1" applyFont="1" applyFill="1"/>
    <xf numFmtId="0" fontId="10" fillId="2" borderId="0" xfId="1" applyFont="1" applyFill="1" applyAlignment="1">
      <alignment wrapText="1"/>
    </xf>
    <xf numFmtId="0" fontId="10" fillId="2" borderId="5" xfId="1" applyFont="1" applyFill="1" applyBorder="1"/>
    <xf numFmtId="0" fontId="11" fillId="2" borderId="5" xfId="1" applyFont="1" applyFill="1" applyBorder="1" applyAlignment="1">
      <alignment vertical="center"/>
    </xf>
    <xf numFmtId="0" fontId="6" fillId="2" borderId="4" xfId="1" applyFont="1" applyFill="1" applyBorder="1" applyAlignment="1">
      <alignment horizontal="right" vertical="center" wrapText="1"/>
    </xf>
    <xf numFmtId="0" fontId="11" fillId="2" borderId="0" xfId="1" applyFont="1" applyFill="1" applyAlignment="1">
      <alignment vertical="center"/>
    </xf>
    <xf numFmtId="0" fontId="10" fillId="2" borderId="0" xfId="1" applyFont="1" applyFill="1" applyAlignment="1">
      <alignment vertical="top"/>
    </xf>
    <xf numFmtId="0" fontId="5" fillId="3" borderId="9" xfId="1" applyFont="1" applyFill="1" applyBorder="1" applyAlignment="1" applyProtection="1">
      <alignment horizontal="center" vertical="center"/>
      <protection locked="0"/>
    </xf>
    <xf numFmtId="0" fontId="5" fillId="2" borderId="0" xfId="1" applyFont="1" applyFill="1" applyAlignment="1">
      <alignment vertical="center"/>
    </xf>
    <xf numFmtId="0" fontId="10" fillId="2" borderId="0" xfId="1" applyFont="1" applyFill="1" applyAlignment="1">
      <alignment vertical="center"/>
    </xf>
    <xf numFmtId="0" fontId="10" fillId="2" borderId="5" xfId="1" applyFont="1" applyFill="1" applyBorder="1" applyAlignment="1">
      <alignment vertical="center"/>
    </xf>
    <xf numFmtId="49" fontId="5" fillId="3" borderId="9" xfId="1" applyNumberFormat="1" applyFont="1" applyFill="1" applyBorder="1" applyAlignment="1" applyProtection="1">
      <alignment horizontal="center" vertical="center"/>
      <protection locked="0"/>
    </xf>
    <xf numFmtId="0" fontId="12" fillId="2" borderId="0" xfId="1" applyFont="1" applyFill="1" applyAlignment="1">
      <alignment vertical="center"/>
    </xf>
    <xf numFmtId="0" fontId="12" fillId="2" borderId="5" xfId="1" applyFont="1" applyFill="1" applyBorder="1" applyAlignment="1">
      <alignment vertical="center"/>
    </xf>
    <xf numFmtId="0" fontId="5" fillId="2" borderId="0" xfId="1" applyFont="1" applyFill="1" applyAlignment="1">
      <alignment horizontal="center" vertical="center"/>
    </xf>
    <xf numFmtId="0" fontId="6" fillId="2" borderId="5" xfId="1" applyFont="1" applyFill="1" applyBorder="1" applyAlignment="1">
      <alignment horizontal="center" vertical="center"/>
    </xf>
    <xf numFmtId="0" fontId="5" fillId="3" borderId="7" xfId="1" applyFont="1" applyFill="1" applyBorder="1" applyAlignment="1" applyProtection="1">
      <alignment horizontal="center" vertical="center"/>
      <protection locked="0"/>
    </xf>
    <xf numFmtId="0" fontId="10" fillId="2" borderId="0" xfId="1" applyFont="1" applyFill="1" applyAlignment="1">
      <alignment vertical="top" wrapText="1"/>
    </xf>
    <xf numFmtId="0" fontId="10" fillId="2" borderId="4" xfId="1" applyFont="1" applyFill="1" applyBorder="1" applyAlignment="1">
      <alignment vertical="top"/>
    </xf>
    <xf numFmtId="0" fontId="12" fillId="2" borderId="5" xfId="1" applyFont="1" applyFill="1" applyBorder="1"/>
    <xf numFmtId="0" fontId="1" fillId="2" borderId="6" xfId="1" applyFill="1" applyBorder="1"/>
    <xf numFmtId="0" fontId="1" fillId="2" borderId="10" xfId="1" applyFill="1" applyBorder="1"/>
    <xf numFmtId="0" fontId="1" fillId="2" borderId="7" xfId="1" applyFill="1" applyBorder="1"/>
    <xf numFmtId="0" fontId="5" fillId="8" borderId="14" xfId="0" applyFont="1" applyFill="1" applyBorder="1" applyAlignment="1">
      <alignment horizontal="center" vertical="center" wrapText="1"/>
    </xf>
    <xf numFmtId="3" fontId="16" fillId="8" borderId="14" xfId="0" applyNumberFormat="1" applyFont="1" applyFill="1" applyBorder="1" applyAlignment="1">
      <alignment horizontal="center" vertical="center" wrapText="1"/>
    </xf>
    <xf numFmtId="0" fontId="16" fillId="8" borderId="14" xfId="0" applyFont="1" applyFill="1" applyBorder="1" applyAlignment="1">
      <alignment horizontal="center" vertical="center"/>
    </xf>
    <xf numFmtId="164" fontId="5" fillId="0" borderId="14" xfId="0" applyNumberFormat="1" applyFont="1" applyBorder="1" applyAlignment="1">
      <alignment horizontal="center" vertical="center"/>
    </xf>
    <xf numFmtId="3" fontId="6" fillId="0" borderId="14" xfId="0" applyNumberFormat="1" applyFont="1" applyBorder="1" applyAlignment="1" applyProtection="1">
      <alignment horizontal="right" vertical="center" shrinkToFit="1"/>
      <protection locked="0"/>
    </xf>
    <xf numFmtId="164" fontId="5" fillId="10" borderId="14" xfId="0" applyNumberFormat="1" applyFont="1" applyFill="1" applyBorder="1" applyAlignment="1">
      <alignment horizontal="center" vertical="center"/>
    </xf>
    <xf numFmtId="164" fontId="5" fillId="2" borderId="14" xfId="0" applyNumberFormat="1" applyFont="1" applyFill="1" applyBorder="1" applyAlignment="1">
      <alignment horizontal="center" vertical="center"/>
    </xf>
    <xf numFmtId="3" fontId="6" fillId="2" borderId="14" xfId="0" applyNumberFormat="1" applyFont="1" applyFill="1" applyBorder="1" applyAlignment="1" applyProtection="1">
      <alignment horizontal="right" vertical="center" shrinkToFit="1"/>
      <protection locked="0"/>
    </xf>
    <xf numFmtId="3" fontId="0" fillId="0" borderId="0" xfId="0" applyNumberFormat="1"/>
    <xf numFmtId="3" fontId="15" fillId="0" borderId="0" xfId="3" applyNumberFormat="1" applyProtection="1">
      <protection locked="0"/>
    </xf>
    <xf numFmtId="0" fontId="15" fillId="0" borderId="0" xfId="3"/>
    <xf numFmtId="3" fontId="16" fillId="8" borderId="14" xfId="3" applyNumberFormat="1" applyFont="1" applyFill="1" applyBorder="1" applyAlignment="1">
      <alignment horizontal="center" vertical="center" wrapText="1"/>
    </xf>
    <xf numFmtId="0" fontId="16" fillId="8" borderId="14" xfId="3" applyFont="1" applyFill="1" applyBorder="1" applyAlignment="1">
      <alignment horizontal="center" vertical="center"/>
    </xf>
    <xf numFmtId="164" fontId="5" fillId="12" borderId="14" xfId="0" applyNumberFormat="1" applyFont="1" applyFill="1" applyBorder="1" applyAlignment="1">
      <alignment horizontal="center" vertical="center"/>
    </xf>
    <xf numFmtId="3" fontId="20" fillId="12" borderId="14" xfId="0" applyNumberFormat="1" applyFont="1" applyFill="1" applyBorder="1" applyAlignment="1">
      <alignment horizontal="right" vertical="center" shrinkToFit="1"/>
    </xf>
    <xf numFmtId="3" fontId="20" fillId="12" borderId="14" xfId="0" applyNumberFormat="1" applyFont="1" applyFill="1" applyBorder="1" applyAlignment="1" applyProtection="1">
      <alignment horizontal="right" vertical="center" shrinkToFit="1"/>
      <protection locked="0"/>
    </xf>
    <xf numFmtId="3" fontId="20" fillId="0" borderId="14" xfId="0" applyNumberFormat="1" applyFont="1" applyBorder="1" applyAlignment="1" applyProtection="1">
      <alignment horizontal="right" vertical="center" shrinkToFit="1"/>
      <protection locked="0"/>
    </xf>
    <xf numFmtId="3" fontId="15" fillId="0" borderId="0" xfId="3" applyNumberFormat="1"/>
    <xf numFmtId="0" fontId="15" fillId="0" borderId="0" xfId="3" applyAlignment="1">
      <alignment wrapText="1"/>
    </xf>
    <xf numFmtId="0" fontId="5" fillId="8" borderId="18" xfId="3" applyFont="1" applyFill="1" applyBorder="1" applyAlignment="1">
      <alignment horizontal="center" vertical="center" wrapText="1"/>
    </xf>
    <xf numFmtId="3" fontId="16" fillId="8" borderId="18" xfId="3" applyNumberFormat="1" applyFont="1" applyFill="1" applyBorder="1" applyAlignment="1">
      <alignment horizontal="center" vertical="center" wrapText="1"/>
    </xf>
    <xf numFmtId="0" fontId="16" fillId="8" borderId="22" xfId="3" applyFont="1" applyFill="1" applyBorder="1" applyAlignment="1">
      <alignment horizontal="center" vertical="center" wrapText="1"/>
    </xf>
    <xf numFmtId="3" fontId="16" fillId="8" borderId="22" xfId="3" applyNumberFormat="1" applyFont="1" applyFill="1" applyBorder="1" applyAlignment="1">
      <alignment horizontal="center" vertical="center" wrapText="1"/>
    </xf>
    <xf numFmtId="164" fontId="5" fillId="0" borderId="26" xfId="0" applyNumberFormat="1" applyFont="1" applyBorder="1" applyAlignment="1">
      <alignment horizontal="center" vertical="center" wrapText="1"/>
    </xf>
    <xf numFmtId="164" fontId="5" fillId="12" borderId="30" xfId="0" applyNumberFormat="1" applyFont="1" applyFill="1" applyBorder="1" applyAlignment="1">
      <alignment horizontal="center" vertical="center" wrapText="1"/>
    </xf>
    <xf numFmtId="164" fontId="5" fillId="0" borderId="30" xfId="0" applyNumberFormat="1" applyFont="1" applyBorder="1" applyAlignment="1">
      <alignment horizontal="center" vertical="center" wrapText="1"/>
    </xf>
    <xf numFmtId="164" fontId="5" fillId="12" borderId="34" xfId="0" applyNumberFormat="1" applyFont="1" applyFill="1" applyBorder="1" applyAlignment="1">
      <alignment horizontal="center" vertical="center" wrapText="1"/>
    </xf>
    <xf numFmtId="3" fontId="15" fillId="0" borderId="0" xfId="3" applyNumberFormat="1" applyAlignment="1">
      <alignment wrapText="1"/>
    </xf>
    <xf numFmtId="3" fontId="15" fillId="0" borderId="0" xfId="4" applyNumberFormat="1" applyFont="1" applyAlignment="1">
      <alignment wrapText="1"/>
    </xf>
    <xf numFmtId="0" fontId="13" fillId="0" borderId="0" xfId="4" applyFont="1" applyAlignment="1">
      <alignment horizontal="center" vertical="center" wrapText="1"/>
    </xf>
    <xf numFmtId="0" fontId="15" fillId="0" borderId="0" xfId="3" applyAlignment="1">
      <alignment horizontal="center" vertical="center" wrapText="1"/>
    </xf>
    <xf numFmtId="14" fontId="14" fillId="7" borderId="0" xfId="4" applyNumberFormat="1" applyFont="1" applyFill="1" applyAlignment="1" applyProtection="1">
      <alignment horizontal="center" vertical="center"/>
      <protection locked="0"/>
    </xf>
    <xf numFmtId="0" fontId="14" fillId="0" borderId="0" xfId="4" applyFont="1" applyAlignment="1">
      <alignment horizontal="center" vertical="center"/>
    </xf>
    <xf numFmtId="3" fontId="15" fillId="0" borderId="0" xfId="3" applyNumberFormat="1" applyAlignment="1">
      <alignment horizontal="center" vertical="center" wrapText="1"/>
    </xf>
    <xf numFmtId="3" fontId="22" fillId="8" borderId="39" xfId="0" applyNumberFormat="1" applyFont="1" applyFill="1" applyBorder="1" applyAlignment="1">
      <alignment horizontal="center" vertical="center" wrapText="1"/>
    </xf>
    <xf numFmtId="49" fontId="22" fillId="8" borderId="42" xfId="0" applyNumberFormat="1" applyFont="1" applyFill="1" applyBorder="1" applyAlignment="1">
      <alignment horizontal="center" vertical="center"/>
    </xf>
    <xf numFmtId="3" fontId="22" fillId="8" borderId="42" xfId="0" applyNumberFormat="1" applyFont="1" applyFill="1" applyBorder="1" applyAlignment="1">
      <alignment horizontal="center" vertical="center" wrapText="1"/>
    </xf>
    <xf numFmtId="3" fontId="22" fillId="8" borderId="42" xfId="0" applyNumberFormat="1" applyFont="1" applyFill="1" applyBorder="1" applyAlignment="1">
      <alignment horizontal="center" vertical="center"/>
    </xf>
    <xf numFmtId="3" fontId="22" fillId="8" borderId="43" xfId="0" applyNumberFormat="1" applyFont="1" applyFill="1" applyBorder="1" applyAlignment="1">
      <alignment horizontal="center" vertical="center"/>
    </xf>
    <xf numFmtId="165" fontId="16" fillId="0" borderId="45" xfId="0" applyNumberFormat="1" applyFont="1" applyBorder="1" applyAlignment="1">
      <alignment horizontal="center" vertical="center"/>
    </xf>
    <xf numFmtId="3" fontId="23" fillId="0" borderId="45" xfId="0" applyNumberFormat="1" applyFont="1" applyBorder="1" applyAlignment="1" applyProtection="1">
      <alignment vertical="center" shrinkToFit="1"/>
      <protection locked="0"/>
    </xf>
    <xf numFmtId="3" fontId="26" fillId="10" borderId="45" xfId="0" applyNumberFormat="1" applyFont="1" applyFill="1" applyBorder="1" applyAlignment="1">
      <alignment vertical="center" shrinkToFit="1"/>
    </xf>
    <xf numFmtId="165" fontId="16" fillId="10" borderId="45" xfId="0" applyNumberFormat="1" applyFont="1" applyFill="1" applyBorder="1" applyAlignment="1">
      <alignment horizontal="center" vertical="center"/>
    </xf>
    <xf numFmtId="3" fontId="23" fillId="15" borderId="45" xfId="0" applyNumberFormat="1" applyFont="1" applyFill="1" applyBorder="1" applyAlignment="1">
      <alignment vertical="center" shrinkToFit="1"/>
    </xf>
    <xf numFmtId="165" fontId="16" fillId="10" borderId="46" xfId="0" applyNumberFormat="1" applyFont="1" applyFill="1" applyBorder="1" applyAlignment="1">
      <alignment horizontal="center" vertical="center"/>
    </xf>
    <xf numFmtId="3" fontId="26" fillId="10" borderId="46" xfId="0" applyNumberFormat="1" applyFont="1" applyFill="1" applyBorder="1" applyAlignment="1">
      <alignment vertical="center" shrinkToFit="1"/>
    </xf>
    <xf numFmtId="3" fontId="26" fillId="0" borderId="45" xfId="0" applyNumberFormat="1" applyFont="1" applyBorder="1" applyAlignment="1">
      <alignment vertical="center" shrinkToFit="1"/>
    </xf>
    <xf numFmtId="165" fontId="16" fillId="0" borderId="46" xfId="0" applyNumberFormat="1" applyFont="1" applyBorder="1" applyAlignment="1">
      <alignment horizontal="center" vertical="center"/>
    </xf>
    <xf numFmtId="3" fontId="26" fillId="0" borderId="46" xfId="0" applyNumberFormat="1" applyFont="1" applyBorder="1" applyAlignment="1">
      <alignment vertical="center" shrinkToFit="1"/>
    </xf>
    <xf numFmtId="0" fontId="27" fillId="2" borderId="0" xfId="1" applyFont="1" applyFill="1" applyAlignment="1">
      <alignment vertical="center" wrapText="1"/>
    </xf>
    <xf numFmtId="0" fontId="6" fillId="2" borderId="0" xfId="1" applyFont="1" applyFill="1" applyAlignment="1">
      <alignment horizontal="right" vertical="center" wrapText="1"/>
    </xf>
    <xf numFmtId="3" fontId="6" fillId="10" borderId="14" xfId="0" applyNumberFormat="1" applyFont="1" applyFill="1" applyBorder="1" applyAlignment="1">
      <alignment vertical="center"/>
    </xf>
    <xf numFmtId="3" fontId="6" fillId="0" borderId="14" xfId="5" applyNumberFormat="1" applyFont="1" applyBorder="1" applyAlignment="1" applyProtection="1">
      <alignment vertical="center"/>
      <protection locked="0"/>
    </xf>
    <xf numFmtId="3" fontId="20" fillId="12" borderId="14" xfId="5" applyNumberFormat="1" applyFont="1" applyFill="1" applyBorder="1" applyAlignment="1">
      <alignment vertical="center"/>
    </xf>
    <xf numFmtId="3" fontId="6" fillId="0" borderId="14" xfId="5" applyNumberFormat="1" applyFont="1" applyBorder="1" applyAlignment="1" applyProtection="1">
      <alignment horizontal="right" vertical="center" shrinkToFit="1"/>
      <protection locked="0"/>
    </xf>
    <xf numFmtId="3" fontId="20" fillId="12" borderId="14" xfId="5" applyNumberFormat="1" applyFont="1" applyFill="1" applyBorder="1" applyAlignment="1">
      <alignment horizontal="right" vertical="center" shrinkToFit="1"/>
    </xf>
    <xf numFmtId="3" fontId="17" fillId="10" borderId="14" xfId="0" applyNumberFormat="1" applyFont="1" applyFill="1" applyBorder="1" applyAlignment="1" applyProtection="1">
      <alignment horizontal="right" vertical="center" shrinkToFit="1"/>
      <protection locked="0"/>
    </xf>
    <xf numFmtId="3" fontId="6" fillId="10" borderId="14" xfId="0" applyNumberFormat="1" applyFont="1" applyFill="1" applyBorder="1" applyAlignment="1" applyProtection="1">
      <alignment horizontal="right" vertical="center" shrinkToFit="1"/>
      <protection locked="0"/>
    </xf>
    <xf numFmtId="3" fontId="6" fillId="0" borderId="14" xfId="0" applyNumberFormat="1" applyFont="1" applyBorder="1" applyAlignment="1" applyProtection="1">
      <alignment horizontal="right" vertical="center" wrapText="1"/>
      <protection locked="0"/>
    </xf>
    <xf numFmtId="3" fontId="20" fillId="12" borderId="14" xfId="0" applyNumberFormat="1" applyFont="1" applyFill="1" applyBorder="1" applyAlignment="1">
      <alignment horizontal="right" vertical="center" wrapText="1"/>
    </xf>
    <xf numFmtId="3" fontId="6" fillId="0" borderId="14" xfId="0" applyNumberFormat="1" applyFont="1" applyBorder="1" applyAlignment="1" applyProtection="1">
      <alignment vertical="center" wrapText="1"/>
      <protection locked="0"/>
    </xf>
    <xf numFmtId="3" fontId="20" fillId="12" borderId="14" xfId="0" applyNumberFormat="1" applyFont="1" applyFill="1" applyBorder="1" applyAlignment="1">
      <alignment vertical="center" wrapText="1"/>
    </xf>
    <xf numFmtId="0" fontId="13" fillId="0" borderId="1" xfId="2" applyFont="1" applyBorder="1" applyAlignment="1"/>
    <xf numFmtId="0" fontId="13" fillId="0" borderId="2" xfId="2" applyFont="1" applyBorder="1" applyAlignment="1"/>
    <xf numFmtId="0" fontId="4" fillId="2" borderId="4" xfId="1" applyFont="1" applyFill="1" applyBorder="1" applyAlignment="1">
      <alignment horizontal="center" vertical="center"/>
    </xf>
    <xf numFmtId="0" fontId="4" fillId="2" borderId="0" xfId="1" applyFont="1" applyFill="1" applyAlignment="1">
      <alignment horizontal="center" vertical="center"/>
    </xf>
    <xf numFmtId="0" fontId="4" fillId="2" borderId="5" xfId="1" applyFont="1" applyFill="1" applyBorder="1" applyAlignment="1">
      <alignment horizontal="center" vertical="center"/>
    </xf>
    <xf numFmtId="0" fontId="5" fillId="2" borderId="4" xfId="2" applyFont="1" applyFill="1" applyBorder="1" applyAlignment="1" applyProtection="1">
      <alignment horizontal="left" vertical="center" wrapText="1"/>
      <protection hidden="1"/>
    </xf>
    <xf numFmtId="0" fontId="5" fillId="2" borderId="0" xfId="2" applyFont="1" applyFill="1" applyAlignment="1" applyProtection="1">
      <alignment horizontal="left" vertical="center" wrapText="1"/>
      <protection hidden="1"/>
    </xf>
    <xf numFmtId="0" fontId="5" fillId="2" borderId="5" xfId="2" applyFont="1" applyFill="1" applyBorder="1" applyAlignment="1" applyProtection="1">
      <alignment horizontal="left" vertical="center" wrapText="1"/>
      <protection hidden="1"/>
    </xf>
    <xf numFmtId="14" fontId="5" fillId="3" borderId="6" xfId="1" applyNumberFormat="1" applyFont="1" applyFill="1" applyBorder="1" applyAlignment="1" applyProtection="1">
      <alignment horizontal="center" vertical="center"/>
      <protection locked="0"/>
    </xf>
    <xf numFmtId="14" fontId="5" fillId="3" borderId="7" xfId="1" applyNumberFormat="1" applyFont="1" applyFill="1" applyBorder="1" applyAlignment="1" applyProtection="1">
      <alignment horizontal="center" vertical="center"/>
      <protection locked="0"/>
    </xf>
    <xf numFmtId="0" fontId="5" fillId="0" borderId="4" xfId="1" applyFont="1" applyBorder="1" applyAlignment="1">
      <alignment horizontal="center" vertical="center" wrapText="1"/>
    </xf>
    <xf numFmtId="0" fontId="5" fillId="0" borderId="0" xfId="1" applyFont="1" applyAlignment="1">
      <alignment horizontal="center" vertical="center" wrapText="1"/>
    </xf>
    <xf numFmtId="0" fontId="5" fillId="0" borderId="5" xfId="1" applyFont="1" applyBorder="1" applyAlignment="1">
      <alignment horizontal="center" vertical="center" wrapText="1"/>
    </xf>
    <xf numFmtId="0" fontId="6" fillId="2" borderId="4" xfId="1" applyFont="1" applyFill="1" applyBorder="1" applyAlignment="1">
      <alignment horizontal="right" vertical="center" wrapText="1"/>
    </xf>
    <xf numFmtId="0" fontId="6" fillId="2" borderId="5" xfId="1" applyFont="1" applyFill="1" applyBorder="1" applyAlignment="1">
      <alignment horizontal="right" vertical="center" wrapText="1"/>
    </xf>
    <xf numFmtId="49" fontId="5" fillId="7" borderId="6" xfId="2" applyNumberFormat="1" applyFont="1" applyFill="1" applyBorder="1" applyAlignment="1" applyProtection="1">
      <alignment horizontal="center" vertical="center"/>
      <protection locked="0" hidden="1"/>
    </xf>
    <xf numFmtId="49" fontId="5" fillId="7" borderId="7" xfId="2" applyNumberFormat="1" applyFont="1" applyFill="1" applyBorder="1" applyAlignment="1" applyProtection="1">
      <alignment horizontal="center" vertical="center"/>
      <protection locked="0" hidden="1"/>
    </xf>
    <xf numFmtId="0" fontId="10" fillId="2" borderId="4" xfId="1" applyFont="1" applyFill="1" applyBorder="1" applyAlignment="1">
      <alignment wrapText="1"/>
    </xf>
    <xf numFmtId="0" fontId="10" fillId="2" borderId="0" xfId="1" applyFont="1" applyFill="1" applyAlignment="1">
      <alignment wrapText="1"/>
    </xf>
    <xf numFmtId="0" fontId="10" fillId="2" borderId="0" xfId="1" applyFont="1" applyFill="1"/>
    <xf numFmtId="0" fontId="8" fillId="2" borderId="4" xfId="1" applyFont="1" applyFill="1" applyBorder="1" applyAlignment="1">
      <alignment horizontal="center" vertical="center" wrapText="1"/>
    </xf>
    <xf numFmtId="0" fontId="8" fillId="2" borderId="0" xfId="1" applyFont="1" applyFill="1" applyAlignment="1">
      <alignment horizontal="center" vertical="center" wrapText="1"/>
    </xf>
    <xf numFmtId="0" fontId="6" fillId="2" borderId="0" xfId="1" applyFont="1" applyFill="1" applyAlignment="1">
      <alignment horizontal="right" vertical="center" wrapText="1"/>
    </xf>
    <xf numFmtId="0" fontId="5" fillId="3" borderId="6" xfId="1" applyFont="1" applyFill="1" applyBorder="1" applyAlignment="1" applyProtection="1">
      <alignment horizontal="center" vertical="center"/>
      <protection locked="0"/>
    </xf>
    <xf numFmtId="0" fontId="5" fillId="3" borderId="7" xfId="1" applyFont="1" applyFill="1" applyBorder="1" applyAlignment="1" applyProtection="1">
      <alignment horizontal="center" vertical="center"/>
      <protection locked="0"/>
    </xf>
    <xf numFmtId="49" fontId="5" fillId="3" borderId="6" xfId="0" applyNumberFormat="1" applyFont="1" applyFill="1" applyBorder="1" applyAlignment="1" applyProtection="1">
      <alignment horizontal="center" vertical="center"/>
      <protection locked="0"/>
    </xf>
    <xf numFmtId="49" fontId="5" fillId="3" borderId="7" xfId="0" applyNumberFormat="1" applyFont="1" applyFill="1" applyBorder="1" applyAlignment="1" applyProtection="1">
      <alignment horizontal="center" vertical="center"/>
      <protection locked="0"/>
    </xf>
    <xf numFmtId="0" fontId="10" fillId="2" borderId="4" xfId="1" applyFont="1" applyFill="1" applyBorder="1" applyAlignment="1">
      <alignment vertical="center" wrapText="1"/>
    </xf>
    <xf numFmtId="0" fontId="10" fillId="2" borderId="0" xfId="1" applyFont="1" applyFill="1" applyAlignment="1">
      <alignment vertical="center" wrapText="1"/>
    </xf>
    <xf numFmtId="0" fontId="6" fillId="0" borderId="4" xfId="2" applyFont="1" applyBorder="1" applyAlignment="1" applyProtection="1">
      <alignment horizontal="right" vertical="center"/>
      <protection hidden="1"/>
    </xf>
    <xf numFmtId="0" fontId="6" fillId="0" borderId="5" xfId="2" applyFont="1" applyBorder="1" applyAlignment="1" applyProtection="1">
      <alignment horizontal="right"/>
      <protection hidden="1"/>
    </xf>
    <xf numFmtId="0" fontId="5" fillId="3" borderId="6" xfId="0" applyFont="1" applyFill="1" applyBorder="1" applyAlignment="1" applyProtection="1">
      <alignment vertical="center"/>
      <protection locked="0"/>
    </xf>
    <xf numFmtId="0" fontId="5" fillId="3" borderId="10" xfId="0" applyFont="1" applyFill="1" applyBorder="1" applyAlignment="1" applyProtection="1">
      <alignment vertical="center"/>
      <protection locked="0"/>
    </xf>
    <xf numFmtId="0" fontId="5" fillId="3" borderId="7" xfId="0" applyFont="1" applyFill="1" applyBorder="1" applyAlignment="1" applyProtection="1">
      <alignment vertical="center"/>
      <protection locked="0"/>
    </xf>
    <xf numFmtId="0" fontId="11" fillId="2" borderId="4" xfId="1" applyFont="1" applyFill="1" applyBorder="1" applyAlignment="1">
      <alignment vertical="center"/>
    </xf>
    <xf numFmtId="0" fontId="11" fillId="2" borderId="0" xfId="1" applyFont="1" applyFill="1" applyAlignment="1">
      <alignment vertical="center"/>
    </xf>
    <xf numFmtId="0" fontId="5" fillId="3" borderId="6" xfId="0" applyFont="1" applyFill="1" applyBorder="1" applyAlignment="1" applyProtection="1">
      <alignment horizontal="center" vertical="center"/>
      <protection locked="0"/>
    </xf>
    <xf numFmtId="0" fontId="5" fillId="3" borderId="7" xfId="0" applyFont="1" applyFill="1" applyBorder="1" applyAlignment="1" applyProtection="1">
      <alignment horizontal="center" vertical="center"/>
      <protection locked="0"/>
    </xf>
    <xf numFmtId="0" fontId="6" fillId="2" borderId="4" xfId="1" applyFont="1" applyFill="1" applyBorder="1" applyAlignment="1">
      <alignment horizontal="right" vertical="center"/>
    </xf>
    <xf numFmtId="0" fontId="6" fillId="2" borderId="0" xfId="1" applyFont="1" applyFill="1" applyAlignment="1">
      <alignment horizontal="right" vertical="center"/>
    </xf>
    <xf numFmtId="1" fontId="5" fillId="7" borderId="6" xfId="2" applyNumberFormat="1" applyFont="1" applyFill="1" applyBorder="1" applyAlignment="1" applyProtection="1">
      <alignment horizontal="center" vertical="center"/>
      <protection locked="0" hidden="1"/>
    </xf>
    <xf numFmtId="1" fontId="5" fillId="7" borderId="7" xfId="2" applyNumberFormat="1" applyFont="1" applyFill="1" applyBorder="1" applyAlignment="1" applyProtection="1">
      <alignment horizontal="center" vertical="center"/>
      <protection locked="0" hidden="1"/>
    </xf>
    <xf numFmtId="0" fontId="6" fillId="2" borderId="0" xfId="1" applyFont="1" applyFill="1" applyAlignment="1">
      <alignment vertical="center"/>
    </xf>
    <xf numFmtId="0" fontId="10" fillId="3" borderId="6" xfId="0" applyFont="1" applyFill="1" applyBorder="1" applyProtection="1">
      <protection locked="0"/>
    </xf>
    <xf numFmtId="0" fontId="10" fillId="3" borderId="10" xfId="0" applyFont="1" applyFill="1" applyBorder="1" applyProtection="1">
      <protection locked="0"/>
    </xf>
    <xf numFmtId="0" fontId="10" fillId="3" borderId="7" xfId="0" applyFont="1" applyFill="1" applyBorder="1" applyProtection="1">
      <protection locked="0"/>
    </xf>
    <xf numFmtId="0" fontId="6" fillId="2" borderId="4" xfId="1" applyFont="1" applyFill="1" applyBorder="1" applyAlignment="1">
      <alignment horizontal="center" vertical="center"/>
    </xf>
    <xf numFmtId="0" fontId="6" fillId="2" borderId="0" xfId="1" applyFont="1" applyFill="1" applyAlignment="1">
      <alignment horizontal="center" vertical="center"/>
    </xf>
    <xf numFmtId="0" fontId="5" fillId="3" borderId="6" xfId="1" applyFont="1" applyFill="1" applyBorder="1" applyAlignment="1" applyProtection="1">
      <alignment horizontal="right" vertical="center"/>
      <protection locked="0"/>
    </xf>
    <xf numFmtId="0" fontId="5" fillId="3" borderId="10" xfId="1" applyFont="1" applyFill="1" applyBorder="1" applyAlignment="1" applyProtection="1">
      <alignment horizontal="right" vertical="center"/>
      <protection locked="0"/>
    </xf>
    <xf numFmtId="0" fontId="5" fillId="3" borderId="7" xfId="1" applyFont="1" applyFill="1" applyBorder="1" applyAlignment="1" applyProtection="1">
      <alignment horizontal="right" vertical="center"/>
      <protection locked="0"/>
    </xf>
    <xf numFmtId="0" fontId="10" fillId="2" borderId="0" xfId="1" applyFont="1" applyFill="1" applyAlignment="1">
      <alignment vertical="top" wrapText="1"/>
    </xf>
    <xf numFmtId="0" fontId="10" fillId="2" borderId="0" xfId="1" applyFont="1" applyFill="1" applyAlignment="1">
      <alignment vertical="top"/>
    </xf>
    <xf numFmtId="0" fontId="10" fillId="2" borderId="0" xfId="1" applyFont="1" applyFill="1" applyProtection="1">
      <protection locked="0"/>
    </xf>
    <xf numFmtId="49" fontId="5" fillId="7" borderId="6" xfId="2" applyNumberFormat="1" applyFont="1" applyFill="1" applyBorder="1" applyAlignment="1" applyProtection="1">
      <alignment horizontal="left" vertical="center"/>
      <protection locked="0" hidden="1"/>
    </xf>
    <xf numFmtId="49" fontId="5" fillId="7" borderId="10" xfId="2" applyNumberFormat="1" applyFont="1" applyFill="1" applyBorder="1" applyAlignment="1" applyProtection="1">
      <alignment horizontal="left" vertical="center"/>
      <protection locked="0" hidden="1"/>
    </xf>
    <xf numFmtId="49" fontId="5" fillId="7" borderId="7" xfId="2" applyNumberFormat="1" applyFont="1" applyFill="1" applyBorder="1" applyAlignment="1" applyProtection="1">
      <alignment horizontal="left" vertical="center"/>
      <protection locked="0" hidden="1"/>
    </xf>
    <xf numFmtId="0" fontId="6" fillId="2" borderId="5" xfId="1" applyFont="1" applyFill="1" applyBorder="1" applyAlignment="1">
      <alignment horizontal="center" vertical="center"/>
    </xf>
    <xf numFmtId="0" fontId="6" fillId="2" borderId="4" xfId="1" applyFont="1" applyFill="1" applyBorder="1" applyAlignment="1">
      <alignment horizontal="left" vertical="center"/>
    </xf>
    <xf numFmtId="0" fontId="6" fillId="2" borderId="0" xfId="1" applyFont="1" applyFill="1" applyAlignment="1">
      <alignment horizontal="left" vertical="center"/>
    </xf>
    <xf numFmtId="0" fontId="5" fillId="3" borderId="6" xfId="1" applyFont="1" applyFill="1" applyBorder="1" applyAlignment="1" applyProtection="1">
      <alignment vertical="center"/>
      <protection locked="0"/>
    </xf>
    <xf numFmtId="0" fontId="5" fillId="3" borderId="10" xfId="1" applyFont="1" applyFill="1" applyBorder="1" applyAlignment="1" applyProtection="1">
      <alignment vertical="center"/>
      <protection locked="0"/>
    </xf>
    <xf numFmtId="0" fontId="5" fillId="3" borderId="7" xfId="1" applyFont="1" applyFill="1" applyBorder="1" applyAlignment="1" applyProtection="1">
      <alignment vertical="center"/>
      <protection locked="0"/>
    </xf>
    <xf numFmtId="0" fontId="6" fillId="2" borderId="0" xfId="1" applyFont="1" applyFill="1" applyAlignment="1">
      <alignment vertical="top"/>
    </xf>
    <xf numFmtId="0" fontId="10" fillId="3" borderId="6" xfId="1" applyFont="1" applyFill="1" applyBorder="1" applyAlignment="1" applyProtection="1">
      <alignment vertical="center"/>
      <protection locked="0"/>
    </xf>
    <xf numFmtId="0" fontId="10" fillId="3" borderId="10" xfId="1" applyFont="1" applyFill="1" applyBorder="1" applyAlignment="1" applyProtection="1">
      <alignment vertical="center"/>
      <protection locked="0"/>
    </xf>
    <xf numFmtId="0" fontId="10" fillId="3" borderId="7" xfId="1" applyFont="1" applyFill="1" applyBorder="1" applyAlignment="1" applyProtection="1">
      <alignment vertical="center"/>
      <protection locked="0"/>
    </xf>
    <xf numFmtId="0" fontId="6" fillId="2" borderId="2" xfId="1" applyFont="1" applyFill="1" applyBorder="1" applyAlignment="1">
      <alignment horizontal="left" vertical="center" wrapText="1"/>
    </xf>
    <xf numFmtId="0" fontId="6" fillId="2" borderId="11" xfId="1" applyFont="1" applyFill="1" applyBorder="1" applyAlignment="1">
      <alignment horizontal="left" vertical="center" wrapText="1"/>
    </xf>
    <xf numFmtId="0" fontId="10" fillId="3" borderId="6" xfId="0" applyFont="1" applyFill="1" applyBorder="1" applyAlignment="1" applyProtection="1">
      <alignment vertical="center"/>
      <protection locked="0"/>
    </xf>
    <xf numFmtId="0" fontId="10" fillId="3" borderId="10" xfId="0" applyFont="1" applyFill="1" applyBorder="1" applyAlignment="1" applyProtection="1">
      <alignment vertical="center"/>
      <protection locked="0"/>
    </xf>
    <xf numFmtId="0" fontId="10" fillId="3" borderId="7" xfId="0" applyFont="1" applyFill="1" applyBorder="1" applyAlignment="1" applyProtection="1">
      <alignment vertical="center"/>
      <protection locked="0"/>
    </xf>
    <xf numFmtId="0" fontId="28" fillId="9" borderId="14" xfId="0" applyFont="1" applyFill="1" applyBorder="1" applyAlignment="1">
      <alignment horizontal="left" vertical="center" wrapText="1"/>
    </xf>
    <xf numFmtId="0" fontId="5" fillId="0" borderId="14" xfId="0" applyFont="1" applyBorder="1" applyAlignment="1">
      <alignment horizontal="left" vertical="center" wrapText="1"/>
    </xf>
    <xf numFmtId="0" fontId="5" fillId="10" borderId="14" xfId="0" applyFont="1" applyFill="1" applyBorder="1" applyAlignment="1">
      <alignment horizontal="left" vertical="center" wrapText="1"/>
    </xf>
    <xf numFmtId="0" fontId="6" fillId="10" borderId="14" xfId="0" applyFont="1" applyFill="1" applyBorder="1" applyAlignment="1">
      <alignment horizontal="left" vertical="center" wrapText="1"/>
    </xf>
    <xf numFmtId="0" fontId="6" fillId="0" borderId="14" xfId="0" applyFont="1" applyBorder="1" applyAlignment="1">
      <alignment horizontal="left" vertical="center" wrapText="1"/>
    </xf>
    <xf numFmtId="0" fontId="13" fillId="0" borderId="0" xfId="0" applyFont="1" applyAlignment="1">
      <alignment horizontal="center" vertical="center" wrapText="1"/>
    </xf>
    <xf numFmtId="0" fontId="0" fillId="0" borderId="0" xfId="0" applyAlignment="1">
      <alignment horizontal="center" vertical="center" wrapText="1"/>
    </xf>
    <xf numFmtId="0" fontId="14"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9" fillId="0" borderId="10" xfId="0" applyFont="1" applyBorder="1" applyAlignment="1">
      <alignment horizontal="right" vertical="top" wrapText="1"/>
    </xf>
    <xf numFmtId="0" fontId="14" fillId="7" borderId="12" xfId="0" applyFont="1" applyFill="1" applyBorder="1" applyAlignment="1" applyProtection="1">
      <alignment vertical="center" wrapText="1"/>
      <protection locked="0"/>
    </xf>
    <xf numFmtId="0" fontId="0" fillId="0" borderId="11" xfId="0" applyBorder="1" applyAlignment="1" applyProtection="1">
      <alignment vertical="center" wrapText="1"/>
      <protection locked="0"/>
    </xf>
    <xf numFmtId="0" fontId="0" fillId="0" borderId="13" xfId="0" applyBorder="1" applyAlignment="1" applyProtection="1">
      <alignment vertical="center" wrapText="1"/>
      <protection locked="0"/>
    </xf>
    <xf numFmtId="0" fontId="5" fillId="8" borderId="14" xfId="0" applyFont="1" applyFill="1" applyBorder="1" applyAlignment="1">
      <alignment horizontal="center" vertical="center" wrapText="1"/>
    </xf>
    <xf numFmtId="0" fontId="0" fillId="0" borderId="14" xfId="0" applyBorder="1" applyAlignment="1">
      <alignment horizontal="center" vertical="center" wrapText="1"/>
    </xf>
    <xf numFmtId="0" fontId="16" fillId="8" borderId="14" xfId="0" applyFont="1" applyFill="1" applyBorder="1" applyAlignment="1">
      <alignment horizontal="center" vertical="center"/>
    </xf>
    <xf numFmtId="0" fontId="0" fillId="0" borderId="14" xfId="0" applyBorder="1" applyAlignment="1">
      <alignment horizontal="center" vertical="center"/>
    </xf>
    <xf numFmtId="0" fontId="6" fillId="0" borderId="14" xfId="0" applyFont="1" applyBorder="1" applyAlignment="1">
      <alignment horizontal="left" vertical="center"/>
    </xf>
    <xf numFmtId="0" fontId="6" fillId="2" borderId="14" xfId="0" applyFont="1" applyFill="1" applyBorder="1" applyAlignment="1">
      <alignment horizontal="left" vertical="center" wrapText="1"/>
    </xf>
    <xf numFmtId="0" fontId="6" fillId="0" borderId="12" xfId="0" applyFont="1" applyBorder="1" applyAlignment="1">
      <alignment horizontal="left" vertical="center" wrapText="1"/>
    </xf>
    <xf numFmtId="0" fontId="6" fillId="0" borderId="11" xfId="0" applyFont="1" applyBorder="1" applyAlignment="1">
      <alignment horizontal="left" vertical="center" wrapText="1"/>
    </xf>
    <xf numFmtId="0" fontId="6" fillId="0" borderId="13" xfId="0" applyFont="1" applyBorder="1" applyAlignment="1">
      <alignment horizontal="left" vertical="center" wrapText="1"/>
    </xf>
    <xf numFmtId="0" fontId="13" fillId="0" borderId="0" xfId="3"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14" fillId="0" borderId="0" xfId="3" applyFont="1" applyAlignment="1" applyProtection="1">
      <alignment horizontal="center" vertical="top" wrapText="1"/>
      <protection locked="0"/>
    </xf>
    <xf numFmtId="0" fontId="15" fillId="0" borderId="0" xfId="3" applyAlignment="1" applyProtection="1">
      <alignment horizontal="right" vertical="top" wrapText="1"/>
      <protection locked="0"/>
    </xf>
    <xf numFmtId="0" fontId="14" fillId="11" borderId="6" xfId="3" applyFont="1" applyFill="1" applyBorder="1" applyAlignment="1" applyProtection="1">
      <alignment vertical="center" wrapText="1"/>
      <protection locked="0"/>
    </xf>
    <xf numFmtId="0" fontId="0" fillId="0" borderId="10" xfId="0" applyBorder="1" applyAlignment="1" applyProtection="1">
      <alignment vertical="center" wrapText="1"/>
      <protection locked="0"/>
    </xf>
    <xf numFmtId="0" fontId="0" fillId="0" borderId="10" xfId="0" applyBorder="1" applyProtection="1">
      <protection locked="0"/>
    </xf>
    <xf numFmtId="0" fontId="5" fillId="8" borderId="14" xfId="3" applyFont="1" applyFill="1" applyBorder="1" applyAlignment="1">
      <alignment horizontal="center" vertical="center" wrapText="1"/>
    </xf>
    <xf numFmtId="3" fontId="16" fillId="8" borderId="14" xfId="3" applyNumberFormat="1" applyFont="1" applyFill="1" applyBorder="1" applyAlignment="1">
      <alignment horizontal="center" vertical="center" wrapText="1"/>
    </xf>
    <xf numFmtId="3" fontId="7" fillId="0" borderId="14" xfId="0" applyNumberFormat="1" applyFont="1" applyBorder="1" applyAlignment="1">
      <alignment horizontal="center" vertical="center" wrapText="1"/>
    </xf>
    <xf numFmtId="0" fontId="19" fillId="12" borderId="14" xfId="0" applyFont="1" applyFill="1" applyBorder="1" applyAlignment="1">
      <alignment horizontal="left" vertical="center"/>
    </xf>
    <xf numFmtId="0" fontId="6" fillId="12" borderId="14" xfId="0" applyFont="1" applyFill="1" applyBorder="1" applyAlignment="1">
      <alignment horizontal="left" vertical="center" wrapText="1"/>
    </xf>
    <xf numFmtId="0" fontId="21" fillId="0" borderId="14" xfId="0" applyFont="1" applyBorder="1" applyAlignment="1">
      <alignment horizontal="left" vertical="center" wrapText="1"/>
    </xf>
    <xf numFmtId="0" fontId="16" fillId="8" borderId="14" xfId="3" applyFont="1" applyFill="1" applyBorder="1" applyAlignment="1">
      <alignment horizontal="center" vertical="center"/>
    </xf>
    <xf numFmtId="0" fontId="19" fillId="12" borderId="14" xfId="0" applyFont="1" applyFill="1" applyBorder="1" applyAlignment="1">
      <alignment horizontal="left" vertical="center" wrapText="1"/>
    </xf>
    <xf numFmtId="0" fontId="6" fillId="0" borderId="14" xfId="0" applyFont="1" applyBorder="1" applyAlignment="1">
      <alignment horizontal="left" vertical="center" wrapText="1" indent="1"/>
    </xf>
    <xf numFmtId="0" fontId="6" fillId="12" borderId="14" xfId="0" applyFont="1" applyFill="1" applyBorder="1" applyAlignment="1">
      <alignment horizontal="left" vertical="center" wrapText="1" indent="1"/>
    </xf>
    <xf numFmtId="0" fontId="19" fillId="0" borderId="14" xfId="0" applyFont="1" applyBorder="1" applyAlignment="1">
      <alignment horizontal="left" vertical="center" wrapText="1"/>
    </xf>
    <xf numFmtId="0" fontId="18" fillId="9" borderId="14" xfId="0" applyFont="1" applyFill="1" applyBorder="1" applyAlignment="1">
      <alignment horizontal="left" vertical="center" wrapText="1"/>
    </xf>
    <xf numFmtId="0" fontId="18" fillId="9" borderId="14" xfId="0" applyFont="1" applyFill="1" applyBorder="1" applyAlignment="1">
      <alignment vertical="center" wrapText="1"/>
    </xf>
    <xf numFmtId="0" fontId="0" fillId="0" borderId="14" xfId="0" applyBorder="1"/>
    <xf numFmtId="0" fontId="18" fillId="12" borderId="14" xfId="0" applyFont="1" applyFill="1" applyBorder="1" applyAlignment="1">
      <alignment horizontal="left" vertical="center" wrapText="1"/>
    </xf>
    <xf numFmtId="0" fontId="18" fillId="0" borderId="14" xfId="0" applyFont="1" applyBorder="1" applyAlignment="1">
      <alignment horizontal="left" vertical="center" wrapText="1" indent="1"/>
    </xf>
    <xf numFmtId="0" fontId="5" fillId="9" borderId="14" xfId="0" applyFont="1" applyFill="1" applyBorder="1" applyAlignment="1">
      <alignment horizontal="left" vertical="center" wrapText="1"/>
    </xf>
    <xf numFmtId="0" fontId="5" fillId="9" borderId="14" xfId="0" applyFont="1" applyFill="1" applyBorder="1" applyAlignment="1">
      <alignment vertical="center" wrapText="1"/>
    </xf>
    <xf numFmtId="0" fontId="5" fillId="12" borderId="14" xfId="0" applyFont="1" applyFill="1" applyBorder="1" applyAlignment="1">
      <alignment horizontal="left" vertical="center" wrapText="1"/>
    </xf>
    <xf numFmtId="0" fontId="5" fillId="10" borderId="14" xfId="0" applyFont="1" applyFill="1" applyBorder="1" applyAlignment="1">
      <alignment horizontal="left" vertical="center" wrapText="1" indent="1"/>
    </xf>
    <xf numFmtId="0" fontId="6" fillId="0" borderId="14" xfId="5" applyFont="1" applyBorder="1" applyAlignment="1">
      <alignment horizontal="left" vertical="center" wrapText="1" indent="1"/>
    </xf>
    <xf numFmtId="0" fontId="18" fillId="9" borderId="14" xfId="5" applyFont="1" applyFill="1" applyBorder="1" applyAlignment="1">
      <alignment horizontal="left" vertical="center" wrapText="1"/>
    </xf>
    <xf numFmtId="0" fontId="18" fillId="9" borderId="14" xfId="5" applyFont="1" applyFill="1" applyBorder="1" applyAlignment="1">
      <alignment vertical="center" wrapText="1"/>
    </xf>
    <xf numFmtId="0" fontId="15" fillId="0" borderId="14" xfId="5" applyBorder="1"/>
    <xf numFmtId="0" fontId="18" fillId="10" borderId="14" xfId="0" applyFont="1" applyFill="1" applyBorder="1" applyAlignment="1">
      <alignment horizontal="left" vertical="center" wrapText="1"/>
    </xf>
    <xf numFmtId="0" fontId="16" fillId="8" borderId="19" xfId="3" applyFont="1" applyFill="1" applyBorder="1" applyAlignment="1">
      <alignment horizontal="center" vertical="center" wrapText="1"/>
    </xf>
    <xf numFmtId="0" fontId="0" fillId="0" borderId="20" xfId="0" applyBorder="1" applyAlignment="1">
      <alignment horizontal="center" vertical="center" wrapText="1"/>
    </xf>
    <xf numFmtId="0" fontId="0" fillId="0" borderId="21" xfId="0" applyBorder="1" applyAlignment="1">
      <alignment horizontal="center" vertical="center" wrapText="1"/>
    </xf>
    <xf numFmtId="0" fontId="13" fillId="0" borderId="0" xfId="3" applyFont="1" applyAlignment="1">
      <alignment horizontal="center" vertical="center" wrapText="1"/>
    </xf>
    <xf numFmtId="0" fontId="0" fillId="0" borderId="0" xfId="0" applyAlignment="1">
      <alignment horizontal="center" wrapText="1"/>
    </xf>
    <xf numFmtId="0" fontId="15" fillId="0" borderId="10" xfId="3" applyBorder="1" applyAlignment="1">
      <alignment horizontal="right" vertical="top" wrapText="1"/>
    </xf>
    <xf numFmtId="0" fontId="16" fillId="7" borderId="12" xfId="3" applyFont="1" applyFill="1" applyBorder="1" applyAlignment="1" applyProtection="1">
      <alignment vertical="center" wrapText="1"/>
      <protection locked="0"/>
    </xf>
    <xf numFmtId="0" fontId="5" fillId="8" borderId="15" xfId="3" applyFont="1" applyFill="1" applyBorder="1" applyAlignment="1">
      <alignment horizontal="center" vertical="center" wrapText="1"/>
    </xf>
    <xf numFmtId="0" fontId="0" fillId="0" borderId="16" xfId="0" applyBorder="1" applyAlignment="1">
      <alignment horizontal="center" vertical="center" wrapText="1"/>
    </xf>
    <xf numFmtId="0" fontId="0" fillId="0" borderId="17" xfId="0" applyBorder="1" applyAlignment="1">
      <alignment horizontal="center" vertical="center" wrapText="1"/>
    </xf>
    <xf numFmtId="0" fontId="5" fillId="12" borderId="27" xfId="0" applyFont="1" applyFill="1" applyBorder="1" applyAlignment="1">
      <alignment horizontal="left" vertical="center" wrapText="1"/>
    </xf>
    <xf numFmtId="0" fontId="5" fillId="12" borderId="28" xfId="0" applyFont="1" applyFill="1" applyBorder="1" applyAlignment="1">
      <alignment horizontal="left" vertical="center" wrapText="1"/>
    </xf>
    <xf numFmtId="0" fontId="5" fillId="12" borderId="29" xfId="0" applyFont="1" applyFill="1" applyBorder="1" applyAlignment="1">
      <alignment horizontal="left" vertical="center" wrapText="1"/>
    </xf>
    <xf numFmtId="0" fontId="18" fillId="13" borderId="1" xfId="0" applyFont="1" applyFill="1" applyBorder="1" applyAlignment="1">
      <alignment horizontal="left" vertical="center" wrapText="1" shrinkToFit="1"/>
    </xf>
    <xf numFmtId="0" fontId="18" fillId="13" borderId="2" xfId="0" applyFont="1" applyFill="1" applyBorder="1" applyAlignment="1">
      <alignment horizontal="left" vertical="center" wrapText="1" shrinkToFit="1"/>
    </xf>
    <xf numFmtId="0" fontId="18" fillId="13" borderId="3" xfId="0" applyFont="1" applyFill="1" applyBorder="1" applyAlignment="1">
      <alignment horizontal="left" vertical="center" wrapText="1" shrinkToFit="1"/>
    </xf>
    <xf numFmtId="0" fontId="6" fillId="0" borderId="23" xfId="0" applyFont="1" applyBorder="1" applyAlignment="1">
      <alignment horizontal="left" vertical="center" wrapText="1"/>
    </xf>
    <xf numFmtId="0" fontId="6" fillId="0" borderId="24" xfId="0" applyFont="1" applyBorder="1" applyAlignment="1">
      <alignment horizontal="left" vertical="center" wrapText="1"/>
    </xf>
    <xf numFmtId="0" fontId="6" fillId="0" borderId="25" xfId="0" applyFont="1" applyBorder="1" applyAlignment="1">
      <alignment horizontal="left" vertical="center" wrapText="1"/>
    </xf>
    <xf numFmtId="0" fontId="6" fillId="12" borderId="27" xfId="0" applyFont="1" applyFill="1" applyBorder="1" applyAlignment="1">
      <alignment horizontal="left" vertical="center" wrapText="1"/>
    </xf>
    <xf numFmtId="0" fontId="6" fillId="12" borderId="28" xfId="0" applyFont="1" applyFill="1" applyBorder="1" applyAlignment="1">
      <alignment horizontal="left" vertical="center" wrapText="1"/>
    </xf>
    <xf numFmtId="0" fontId="6" fillId="12" borderId="29" xfId="0" applyFont="1" applyFill="1" applyBorder="1" applyAlignment="1">
      <alignment horizontal="left" vertical="center" wrapText="1"/>
    </xf>
    <xf numFmtId="0" fontId="21" fillId="0" borderId="27" xfId="0" applyFont="1" applyBorder="1" applyAlignment="1">
      <alignment horizontal="left" vertical="center" wrapText="1"/>
    </xf>
    <xf numFmtId="0" fontId="21" fillId="0" borderId="28" xfId="0" applyFont="1" applyBorder="1" applyAlignment="1">
      <alignment horizontal="left" vertical="center" wrapText="1"/>
    </xf>
    <xf numFmtId="0" fontId="21" fillId="0" borderId="29" xfId="0" applyFont="1" applyBorder="1" applyAlignment="1">
      <alignment horizontal="left" vertical="center" wrapText="1"/>
    </xf>
    <xf numFmtId="0" fontId="6" fillId="0" borderId="27" xfId="0" applyFont="1" applyBorder="1" applyAlignment="1">
      <alignment horizontal="left" vertical="center" wrapText="1"/>
    </xf>
    <xf numFmtId="0" fontId="6" fillId="0" borderId="28" xfId="0" applyFont="1" applyBorder="1" applyAlignment="1">
      <alignment horizontal="left" vertical="center" wrapText="1"/>
    </xf>
    <xf numFmtId="0" fontId="6" fillId="0" borderId="29" xfId="0" applyFont="1" applyBorder="1" applyAlignment="1">
      <alignment horizontal="left" vertical="center" wrapText="1"/>
    </xf>
    <xf numFmtId="0" fontId="18" fillId="12" borderId="31" xfId="0" applyFont="1" applyFill="1" applyBorder="1" applyAlignment="1">
      <alignment horizontal="left" vertical="center" wrapText="1"/>
    </xf>
    <xf numFmtId="0" fontId="18" fillId="12" borderId="32" xfId="0" applyFont="1" applyFill="1" applyBorder="1" applyAlignment="1">
      <alignment horizontal="left" vertical="center" wrapText="1"/>
    </xf>
    <xf numFmtId="0" fontId="18" fillId="12" borderId="33" xfId="0" applyFont="1" applyFill="1" applyBorder="1" applyAlignment="1">
      <alignment horizontal="left" vertical="center" wrapText="1"/>
    </xf>
    <xf numFmtId="0" fontId="18" fillId="12" borderId="27" xfId="0" applyFont="1" applyFill="1" applyBorder="1" applyAlignment="1">
      <alignment horizontal="left" vertical="center" wrapText="1"/>
    </xf>
    <xf numFmtId="0" fontId="18" fillId="12" borderId="28" xfId="0" applyFont="1" applyFill="1" applyBorder="1" applyAlignment="1">
      <alignment horizontal="left" vertical="center" wrapText="1"/>
    </xf>
    <xf numFmtId="0" fontId="18" fillId="12" borderId="29" xfId="0" applyFont="1" applyFill="1" applyBorder="1" applyAlignment="1">
      <alignment horizontal="left" vertical="center" wrapText="1"/>
    </xf>
    <xf numFmtId="0" fontId="18" fillId="0" borderId="27" xfId="0" applyFont="1" applyBorder="1" applyAlignment="1">
      <alignment horizontal="left" vertical="center" wrapText="1"/>
    </xf>
    <xf numFmtId="0" fontId="18" fillId="0" borderId="28" xfId="0" applyFont="1" applyBorder="1" applyAlignment="1">
      <alignment horizontal="left" vertical="center" wrapText="1"/>
    </xf>
    <xf numFmtId="0" fontId="18" fillId="0" borderId="29" xfId="0" applyFont="1" applyBorder="1" applyAlignment="1">
      <alignment horizontal="left" vertical="center" wrapText="1"/>
    </xf>
    <xf numFmtId="0" fontId="13" fillId="0" borderId="0" xfId="4" applyFont="1" applyAlignment="1">
      <alignment horizontal="center" vertical="center" wrapText="1"/>
    </xf>
    <xf numFmtId="0" fontId="15" fillId="0" borderId="0" xfId="3" applyAlignment="1">
      <alignment horizontal="center" vertical="center" wrapText="1"/>
    </xf>
    <xf numFmtId="0" fontId="14" fillId="0" borderId="0" xfId="4" applyFont="1" applyAlignment="1">
      <alignment horizontal="center" vertical="center"/>
    </xf>
    <xf numFmtId="0" fontId="22" fillId="8" borderId="35" xfId="0" applyFont="1" applyFill="1" applyBorder="1" applyAlignment="1">
      <alignment horizontal="center" vertical="center" wrapText="1"/>
    </xf>
    <xf numFmtId="0" fontId="23" fillId="0" borderId="36" xfId="0" applyFont="1" applyBorder="1" applyAlignment="1">
      <alignment horizontal="center" vertical="center" wrapText="1"/>
    </xf>
    <xf numFmtId="0" fontId="23" fillId="0" borderId="38" xfId="0" applyFont="1" applyBorder="1" applyAlignment="1">
      <alignment horizontal="center" vertical="center" wrapText="1"/>
    </xf>
    <xf numFmtId="0" fontId="23" fillId="0" borderId="39" xfId="0" applyFont="1" applyBorder="1" applyAlignment="1">
      <alignment horizontal="center" vertical="center" wrapText="1"/>
    </xf>
    <xf numFmtId="0" fontId="22" fillId="8" borderId="36" xfId="0" applyFont="1" applyFill="1" applyBorder="1" applyAlignment="1">
      <alignment horizontal="center" vertical="center" wrapText="1"/>
    </xf>
    <xf numFmtId="0" fontId="23" fillId="0" borderId="39" xfId="0" applyFont="1" applyBorder="1"/>
    <xf numFmtId="3" fontId="22" fillId="8" borderId="36" xfId="0" applyNumberFormat="1" applyFont="1" applyFill="1" applyBorder="1" applyAlignment="1">
      <alignment horizontal="center" vertical="center" wrapText="1"/>
    </xf>
    <xf numFmtId="0" fontId="23" fillId="0" borderId="45" xfId="0" applyFont="1" applyBorder="1" applyAlignment="1">
      <alignment horizontal="left" vertical="center" wrapText="1"/>
    </xf>
    <xf numFmtId="3" fontId="22" fillId="8" borderId="37" xfId="0" applyNumberFormat="1" applyFont="1" applyFill="1" applyBorder="1" applyAlignment="1">
      <alignment horizontal="center" vertical="center" wrapText="1"/>
    </xf>
    <xf numFmtId="3" fontId="23" fillId="0" borderId="40" xfId="0" applyNumberFormat="1" applyFont="1" applyBorder="1"/>
    <xf numFmtId="49" fontId="22" fillId="8" borderId="41" xfId="0" applyNumberFormat="1" applyFont="1" applyFill="1" applyBorder="1" applyAlignment="1">
      <alignment horizontal="center" vertical="center" wrapText="1"/>
    </xf>
    <xf numFmtId="49" fontId="22" fillId="8" borderId="42" xfId="0" applyNumberFormat="1" applyFont="1" applyFill="1" applyBorder="1" applyAlignment="1">
      <alignment horizontal="center" vertical="center" wrapText="1"/>
    </xf>
    <xf numFmtId="0" fontId="24" fillId="14" borderId="44" xfId="0" applyFont="1" applyFill="1" applyBorder="1" applyAlignment="1">
      <alignment horizontal="left" vertical="center"/>
    </xf>
    <xf numFmtId="0" fontId="25" fillId="14" borderId="44" xfId="0" applyFont="1" applyFill="1" applyBorder="1" applyAlignment="1">
      <alignment vertical="center"/>
    </xf>
    <xf numFmtId="0" fontId="25" fillId="14" borderId="48" xfId="0" applyFont="1" applyFill="1" applyBorder="1" applyAlignment="1">
      <alignment vertical="center"/>
    </xf>
    <xf numFmtId="0" fontId="23" fillId="0" borderId="44" xfId="0" applyFont="1" applyBorder="1" applyAlignment="1">
      <alignment vertical="center"/>
    </xf>
    <xf numFmtId="0" fontId="16" fillId="0" borderId="45" xfId="0" applyFont="1" applyBorder="1" applyAlignment="1">
      <alignment horizontal="left" vertical="center" wrapText="1"/>
    </xf>
    <xf numFmtId="3" fontId="23" fillId="0" borderId="39" xfId="0" applyNumberFormat="1" applyFont="1" applyBorder="1"/>
    <xf numFmtId="0" fontId="16" fillId="10" borderId="45" xfId="0" applyFont="1" applyFill="1" applyBorder="1" applyAlignment="1">
      <alignment horizontal="left" vertical="center" wrapText="1"/>
    </xf>
    <xf numFmtId="0" fontId="16" fillId="10" borderId="46" xfId="0" applyFont="1" applyFill="1" applyBorder="1" applyAlignment="1">
      <alignment horizontal="left" vertical="center" wrapText="1"/>
    </xf>
    <xf numFmtId="0" fontId="24" fillId="14" borderId="47" xfId="0" applyFont="1" applyFill="1" applyBorder="1" applyAlignment="1">
      <alignment horizontal="left" vertical="center"/>
    </xf>
    <xf numFmtId="0" fontId="23" fillId="0" borderId="47" xfId="0" applyFont="1" applyBorder="1" applyAlignment="1">
      <alignment vertical="center"/>
    </xf>
    <xf numFmtId="0" fontId="24" fillId="10" borderId="45" xfId="0" applyFont="1" applyFill="1" applyBorder="1" applyAlignment="1">
      <alignment horizontal="left" vertical="center" wrapText="1"/>
    </xf>
    <xf numFmtId="0" fontId="24" fillId="10" borderId="46" xfId="0" applyFont="1" applyFill="1" applyBorder="1" applyAlignment="1">
      <alignment horizontal="left" vertical="center" wrapText="1"/>
    </xf>
    <xf numFmtId="0" fontId="23" fillId="0" borderId="47" xfId="0" applyFont="1" applyBorder="1"/>
    <xf numFmtId="0" fontId="24" fillId="0" borderId="45" xfId="0" applyFont="1" applyBorder="1" applyAlignment="1">
      <alignment horizontal="left" vertical="center" wrapText="1"/>
    </xf>
    <xf numFmtId="0" fontId="24" fillId="0" borderId="46" xfId="0" applyFont="1" applyBorder="1" applyAlignment="1">
      <alignment horizontal="left" vertical="center" wrapText="1"/>
    </xf>
    <xf numFmtId="0" fontId="16" fillId="0" borderId="46" xfId="0" applyFont="1" applyBorder="1" applyAlignment="1">
      <alignment horizontal="left" vertical="center" wrapText="1"/>
    </xf>
    <xf numFmtId="0" fontId="15" fillId="0" borderId="0" xfId="0" applyFont="1" applyAlignment="1">
      <alignment horizontal="left" vertical="top" wrapText="1"/>
    </xf>
  </cellXfs>
  <cellStyles count="6">
    <cellStyle name="Normal" xfId="0" builtinId="0"/>
    <cellStyle name="Normal 2" xfId="3" xr:uid="{00000000-0005-0000-0000-000001000000}"/>
    <cellStyle name="Normal 2 2" xfId="5" xr:uid="{7DC65752-DD64-453B-91AA-807ED14EC6E1}"/>
    <cellStyle name="Normal 3" xfId="1" xr:uid="{00000000-0005-0000-0000-000002000000}"/>
    <cellStyle name="Normal_TFI-POD" xfId="2" xr:uid="{00000000-0005-0000-0000-000003000000}"/>
    <cellStyle name="Style 1" xfId="4"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72"/>
  <sheetViews>
    <sheetView tabSelected="1" view="pageBreakPreview" zoomScaleNormal="100" zoomScaleSheetLayoutView="100" workbookViewId="0">
      <selection activeCell="A2" sqref="A2:J2"/>
    </sheetView>
  </sheetViews>
  <sheetFormatPr defaultColWidth="9.140625" defaultRowHeight="15" x14ac:dyDescent="0.25"/>
  <cols>
    <col min="1" max="1" width="9.140625" style="3"/>
    <col min="2" max="2" width="12.7109375" style="3" customWidth="1"/>
    <col min="3" max="6" width="9.140625" style="3"/>
    <col min="7" max="7" width="23.28515625" style="3" customWidth="1"/>
    <col min="8" max="8" width="9.140625" style="3"/>
    <col min="9" max="9" width="15.28515625" style="3" customWidth="1"/>
    <col min="10" max="10" width="28.28515625" style="3" customWidth="1"/>
    <col min="11" max="16384" width="9.140625" style="3"/>
  </cols>
  <sheetData>
    <row r="1" spans="1:14" ht="15.75" x14ac:dyDescent="0.25">
      <c r="A1" s="110" t="s">
        <v>320</v>
      </c>
      <c r="B1" s="111"/>
      <c r="C1" s="111"/>
      <c r="D1" s="1"/>
      <c r="E1" s="1"/>
      <c r="F1" s="1"/>
      <c r="G1" s="1"/>
      <c r="H1" s="1"/>
      <c r="I1" s="1"/>
      <c r="J1" s="2"/>
    </row>
    <row r="2" spans="1:14" ht="14.45" customHeight="1" x14ac:dyDescent="0.25">
      <c r="A2" s="112" t="s">
        <v>303</v>
      </c>
      <c r="B2" s="113"/>
      <c r="C2" s="113"/>
      <c r="D2" s="113"/>
      <c r="E2" s="113"/>
      <c r="F2" s="113"/>
      <c r="G2" s="113"/>
      <c r="H2" s="113"/>
      <c r="I2" s="113"/>
      <c r="J2" s="114"/>
      <c r="N2" s="4">
        <v>1</v>
      </c>
    </row>
    <row r="3" spans="1:14" x14ac:dyDescent="0.25">
      <c r="A3" s="5"/>
      <c r="B3" s="6"/>
      <c r="C3" s="6"/>
      <c r="D3" s="6"/>
      <c r="E3" s="6"/>
      <c r="F3" s="6"/>
      <c r="G3" s="6"/>
      <c r="H3" s="6"/>
      <c r="I3" s="6"/>
      <c r="J3" s="7"/>
      <c r="N3" s="4">
        <v>2</v>
      </c>
    </row>
    <row r="4" spans="1:14" ht="33.6" customHeight="1" x14ac:dyDescent="0.25">
      <c r="A4" s="115" t="s">
        <v>30</v>
      </c>
      <c r="B4" s="116"/>
      <c r="C4" s="116"/>
      <c r="D4" s="117"/>
      <c r="E4" s="118" t="s">
        <v>430</v>
      </c>
      <c r="F4" s="119"/>
      <c r="G4" s="8" t="s">
        <v>31</v>
      </c>
      <c r="H4" s="118" t="s">
        <v>432</v>
      </c>
      <c r="I4" s="119"/>
      <c r="J4" s="9"/>
      <c r="N4" s="4">
        <v>3</v>
      </c>
    </row>
    <row r="5" spans="1:14" s="10" customFormat="1" ht="10.15" customHeight="1" x14ac:dyDescent="0.25">
      <c r="A5" s="120"/>
      <c r="B5" s="121"/>
      <c r="C5" s="121"/>
      <c r="D5" s="121"/>
      <c r="E5" s="121"/>
      <c r="F5" s="121"/>
      <c r="G5" s="121"/>
      <c r="H5" s="121"/>
      <c r="I5" s="121"/>
      <c r="J5" s="122"/>
      <c r="N5" s="4">
        <v>4</v>
      </c>
    </row>
    <row r="6" spans="1:14" ht="20.45" customHeight="1" x14ac:dyDescent="0.25">
      <c r="A6" s="11"/>
      <c r="B6" s="12" t="s">
        <v>52</v>
      </c>
      <c r="C6" s="13"/>
      <c r="D6" s="13"/>
      <c r="E6" s="14" t="s">
        <v>431</v>
      </c>
      <c r="F6" s="15"/>
      <c r="G6" s="8"/>
      <c r="H6" s="15"/>
      <c r="I6" s="16"/>
      <c r="J6" s="17"/>
    </row>
    <row r="7" spans="1:14" s="19" customFormat="1" ht="10.9" customHeight="1" x14ac:dyDescent="0.25">
      <c r="A7" s="11"/>
      <c r="B7" s="97"/>
      <c r="C7" s="13"/>
      <c r="D7" s="13"/>
      <c r="E7" s="18"/>
      <c r="F7" s="18"/>
      <c r="G7" s="8"/>
      <c r="H7" s="15"/>
      <c r="I7" s="16"/>
      <c r="J7" s="17"/>
    </row>
    <row r="8" spans="1:14" ht="20.45" customHeight="1" x14ac:dyDescent="0.25">
      <c r="A8" s="11"/>
      <c r="B8" s="12" t="s">
        <v>304</v>
      </c>
      <c r="C8" s="13"/>
      <c r="D8" s="13"/>
      <c r="E8" s="14">
        <v>3</v>
      </c>
      <c r="F8" s="15"/>
      <c r="G8" s="8"/>
      <c r="H8" s="15"/>
      <c r="I8" s="16"/>
      <c r="J8" s="17"/>
    </row>
    <row r="9" spans="1:14" s="19" customFormat="1" ht="10.9" customHeight="1" x14ac:dyDescent="0.25">
      <c r="A9" s="11"/>
      <c r="B9" s="13"/>
      <c r="C9" s="13"/>
      <c r="D9" s="13"/>
      <c r="E9" s="18"/>
      <c r="F9" s="18"/>
      <c r="G9" s="8"/>
      <c r="H9" s="18"/>
      <c r="I9" s="20"/>
      <c r="J9" s="17"/>
    </row>
    <row r="10" spans="1:14" ht="37.9" customHeight="1" x14ac:dyDescent="0.25">
      <c r="A10" s="130" t="s">
        <v>321</v>
      </c>
      <c r="B10" s="131"/>
      <c r="C10" s="131"/>
      <c r="D10" s="131"/>
      <c r="E10" s="131"/>
      <c r="F10" s="131"/>
      <c r="G10" s="131"/>
      <c r="H10" s="131"/>
      <c r="I10" s="131"/>
      <c r="J10" s="21"/>
    </row>
    <row r="11" spans="1:14" ht="40.15" customHeight="1" x14ac:dyDescent="0.25">
      <c r="A11" s="123" t="s">
        <v>32</v>
      </c>
      <c r="B11" s="124"/>
      <c r="C11" s="125" t="s">
        <v>0</v>
      </c>
      <c r="D11" s="126"/>
      <c r="E11" s="22"/>
      <c r="F11" s="132" t="s">
        <v>305</v>
      </c>
      <c r="G11" s="124"/>
      <c r="H11" s="133" t="s">
        <v>1</v>
      </c>
      <c r="I11" s="134"/>
      <c r="J11" s="23"/>
    </row>
    <row r="12" spans="1:14" ht="14.45" customHeight="1" x14ac:dyDescent="0.25">
      <c r="A12" s="24"/>
      <c r="B12" s="25"/>
      <c r="C12" s="25"/>
      <c r="D12" s="25"/>
      <c r="E12" s="128"/>
      <c r="F12" s="128"/>
      <c r="G12" s="128"/>
      <c r="H12" s="128"/>
      <c r="I12" s="26"/>
      <c r="J12" s="23"/>
    </row>
    <row r="13" spans="1:14" ht="35.25" customHeight="1" x14ac:dyDescent="0.25">
      <c r="A13" s="123" t="s">
        <v>33</v>
      </c>
      <c r="B13" s="124"/>
      <c r="C13" s="125" t="s">
        <v>2</v>
      </c>
      <c r="D13" s="126"/>
      <c r="E13" s="127"/>
      <c r="F13" s="128"/>
      <c r="G13" s="128"/>
      <c r="H13" s="128"/>
      <c r="I13" s="26"/>
      <c r="J13" s="23"/>
    </row>
    <row r="14" spans="1:14" ht="10.9" customHeight="1" x14ac:dyDescent="0.25">
      <c r="A14" s="22"/>
      <c r="B14" s="26"/>
      <c r="C14" s="25"/>
      <c r="D14" s="25"/>
      <c r="E14" s="129"/>
      <c r="F14" s="129"/>
      <c r="G14" s="129"/>
      <c r="H14" s="129"/>
      <c r="I14" s="25"/>
      <c r="J14" s="27"/>
    </row>
    <row r="15" spans="1:14" ht="39.75" customHeight="1" x14ac:dyDescent="0.25">
      <c r="A15" s="123" t="s">
        <v>34</v>
      </c>
      <c r="B15" s="124"/>
      <c r="C15" s="125" t="s">
        <v>3</v>
      </c>
      <c r="D15" s="126"/>
      <c r="E15" s="144"/>
      <c r="F15" s="145"/>
      <c r="G15" s="98" t="s">
        <v>4</v>
      </c>
      <c r="H15" s="146" t="s">
        <v>5</v>
      </c>
      <c r="I15" s="147"/>
      <c r="J15" s="28"/>
    </row>
    <row r="16" spans="1:14" ht="10.9" customHeight="1" x14ac:dyDescent="0.25">
      <c r="A16" s="22"/>
      <c r="B16" s="26"/>
      <c r="C16" s="25"/>
      <c r="D16" s="25"/>
      <c r="E16" s="129"/>
      <c r="F16" s="129"/>
      <c r="G16" s="129"/>
      <c r="H16" s="129"/>
      <c r="I16" s="25"/>
      <c r="J16" s="27"/>
    </row>
    <row r="17" spans="1:10" ht="22.9" customHeight="1" x14ac:dyDescent="0.25">
      <c r="A17" s="29"/>
      <c r="B17" s="98" t="s">
        <v>306</v>
      </c>
      <c r="C17" s="135" t="s">
        <v>6</v>
      </c>
      <c r="D17" s="136"/>
      <c r="E17" s="30"/>
      <c r="F17" s="30"/>
      <c r="G17" s="30"/>
      <c r="H17" s="30"/>
      <c r="I17" s="30"/>
      <c r="J17" s="28"/>
    </row>
    <row r="18" spans="1:10" x14ac:dyDescent="0.25">
      <c r="A18" s="137"/>
      <c r="B18" s="138"/>
      <c r="C18" s="129"/>
      <c r="D18" s="129"/>
      <c r="E18" s="129"/>
      <c r="F18" s="129"/>
      <c r="G18" s="129"/>
      <c r="H18" s="129"/>
      <c r="I18" s="25"/>
      <c r="J18" s="27"/>
    </row>
    <row r="19" spans="1:10" x14ac:dyDescent="0.25">
      <c r="A19" s="139" t="s">
        <v>35</v>
      </c>
      <c r="B19" s="140"/>
      <c r="C19" s="141" t="s">
        <v>36</v>
      </c>
      <c r="D19" s="142"/>
      <c r="E19" s="142"/>
      <c r="F19" s="142"/>
      <c r="G19" s="142"/>
      <c r="H19" s="142"/>
      <c r="I19" s="142"/>
      <c r="J19" s="143"/>
    </row>
    <row r="20" spans="1:10" x14ac:dyDescent="0.25">
      <c r="A20" s="24"/>
      <c r="B20" s="25"/>
      <c r="C20" s="31"/>
      <c r="D20" s="25"/>
      <c r="E20" s="129"/>
      <c r="F20" s="129"/>
      <c r="G20" s="129"/>
      <c r="H20" s="129"/>
      <c r="I20" s="25"/>
      <c r="J20" s="27"/>
    </row>
    <row r="21" spans="1:10" x14ac:dyDescent="0.25">
      <c r="A21" s="148" t="s">
        <v>37</v>
      </c>
      <c r="B21" s="149"/>
      <c r="C21" s="150">
        <v>21210</v>
      </c>
      <c r="D21" s="151"/>
      <c r="E21" s="129"/>
      <c r="F21" s="129"/>
      <c r="G21" s="141" t="s">
        <v>38</v>
      </c>
      <c r="H21" s="142"/>
      <c r="I21" s="142"/>
      <c r="J21" s="143"/>
    </row>
    <row r="22" spans="1:10" x14ac:dyDescent="0.25">
      <c r="A22" s="24"/>
      <c r="B22" s="25"/>
      <c r="C22" s="25"/>
      <c r="D22" s="25"/>
      <c r="E22" s="129"/>
      <c r="F22" s="129"/>
      <c r="G22" s="129"/>
      <c r="H22" s="129"/>
      <c r="I22" s="25"/>
      <c r="J22" s="27"/>
    </row>
    <row r="23" spans="1:10" x14ac:dyDescent="0.25">
      <c r="A23" s="148" t="s">
        <v>39</v>
      </c>
      <c r="B23" s="149"/>
      <c r="C23" s="141" t="s">
        <v>40</v>
      </c>
      <c r="D23" s="142"/>
      <c r="E23" s="142"/>
      <c r="F23" s="142"/>
      <c r="G23" s="142"/>
      <c r="H23" s="142"/>
      <c r="I23" s="142"/>
      <c r="J23" s="143"/>
    </row>
    <row r="24" spans="1:10" x14ac:dyDescent="0.25">
      <c r="A24" s="24"/>
      <c r="B24" s="25"/>
      <c r="C24" s="25"/>
      <c r="D24" s="25"/>
      <c r="E24" s="129"/>
      <c r="F24" s="129"/>
      <c r="G24" s="129"/>
      <c r="H24" s="129"/>
      <c r="I24" s="25"/>
      <c r="J24" s="27"/>
    </row>
    <row r="25" spans="1:10" x14ac:dyDescent="0.25">
      <c r="A25" s="148" t="s">
        <v>41</v>
      </c>
      <c r="B25" s="149"/>
      <c r="C25" s="153" t="s">
        <v>7</v>
      </c>
      <c r="D25" s="154"/>
      <c r="E25" s="154"/>
      <c r="F25" s="154"/>
      <c r="G25" s="154"/>
      <c r="H25" s="154"/>
      <c r="I25" s="154"/>
      <c r="J25" s="155"/>
    </row>
    <row r="26" spans="1:10" x14ac:dyDescent="0.25">
      <c r="A26" s="24"/>
      <c r="B26" s="25"/>
      <c r="C26" s="31"/>
      <c r="D26" s="25"/>
      <c r="E26" s="129"/>
      <c r="F26" s="129"/>
      <c r="G26" s="129"/>
      <c r="H26" s="129"/>
      <c r="I26" s="25"/>
      <c r="J26" s="27"/>
    </row>
    <row r="27" spans="1:10" x14ac:dyDescent="0.25">
      <c r="A27" s="148" t="s">
        <v>42</v>
      </c>
      <c r="B27" s="149"/>
      <c r="C27" s="153" t="s">
        <v>8</v>
      </c>
      <c r="D27" s="154"/>
      <c r="E27" s="154"/>
      <c r="F27" s="154"/>
      <c r="G27" s="154"/>
      <c r="H27" s="154"/>
      <c r="I27" s="154"/>
      <c r="J27" s="155"/>
    </row>
    <row r="28" spans="1:10" ht="13.9" customHeight="1" x14ac:dyDescent="0.25">
      <c r="A28" s="24"/>
      <c r="B28" s="25"/>
      <c r="C28" s="31"/>
      <c r="D28" s="25"/>
      <c r="E28" s="129"/>
      <c r="F28" s="129"/>
      <c r="G28" s="129"/>
      <c r="H28" s="129"/>
      <c r="I28" s="25"/>
      <c r="J28" s="27"/>
    </row>
    <row r="29" spans="1:10" ht="22.9" customHeight="1" x14ac:dyDescent="0.25">
      <c r="A29" s="123" t="s">
        <v>43</v>
      </c>
      <c r="B29" s="149"/>
      <c r="C29" s="32">
        <v>1782</v>
      </c>
      <c r="D29" s="33"/>
      <c r="E29" s="152"/>
      <c r="F29" s="152"/>
      <c r="G29" s="152"/>
      <c r="H29" s="152"/>
      <c r="I29" s="34"/>
      <c r="J29" s="35"/>
    </row>
    <row r="30" spans="1:10" x14ac:dyDescent="0.25">
      <c r="A30" s="24"/>
      <c r="B30" s="25"/>
      <c r="C30" s="25"/>
      <c r="D30" s="25"/>
      <c r="E30" s="129"/>
      <c r="F30" s="129"/>
      <c r="G30" s="129"/>
      <c r="H30" s="129"/>
      <c r="I30" s="34"/>
      <c r="J30" s="35"/>
    </row>
    <row r="31" spans="1:10" ht="26.25" customHeight="1" x14ac:dyDescent="0.25">
      <c r="A31" s="123" t="s">
        <v>44</v>
      </c>
      <c r="B31" s="132"/>
      <c r="C31" s="36" t="s">
        <v>10</v>
      </c>
      <c r="D31" s="156" t="s">
        <v>308</v>
      </c>
      <c r="E31" s="157"/>
      <c r="F31" s="157"/>
      <c r="G31" s="157"/>
      <c r="H31" s="25"/>
      <c r="I31" s="37" t="s">
        <v>9</v>
      </c>
      <c r="J31" s="38" t="s">
        <v>10</v>
      </c>
    </row>
    <row r="32" spans="1:10" x14ac:dyDescent="0.25">
      <c r="A32" s="148"/>
      <c r="B32" s="149"/>
      <c r="C32" s="39"/>
      <c r="D32" s="8"/>
      <c r="E32" s="145"/>
      <c r="F32" s="145"/>
      <c r="G32" s="145"/>
      <c r="H32" s="145"/>
      <c r="I32" s="34"/>
      <c r="J32" s="35"/>
    </row>
    <row r="33" spans="1:10" x14ac:dyDescent="0.25">
      <c r="A33" s="148" t="s">
        <v>53</v>
      </c>
      <c r="B33" s="149"/>
      <c r="C33" s="32" t="s">
        <v>11</v>
      </c>
      <c r="D33" s="156" t="s">
        <v>309</v>
      </c>
      <c r="E33" s="157"/>
      <c r="F33" s="157"/>
      <c r="G33" s="157"/>
      <c r="H33" s="30"/>
      <c r="I33" s="37" t="s">
        <v>11</v>
      </c>
      <c r="J33" s="38" t="s">
        <v>12</v>
      </c>
    </row>
    <row r="34" spans="1:10" x14ac:dyDescent="0.25">
      <c r="A34" s="24"/>
      <c r="B34" s="25"/>
      <c r="C34" s="25"/>
      <c r="D34" s="25"/>
      <c r="E34" s="129"/>
      <c r="F34" s="129"/>
      <c r="G34" s="129"/>
      <c r="H34" s="129"/>
      <c r="I34" s="25"/>
      <c r="J34" s="27"/>
    </row>
    <row r="35" spans="1:10" x14ac:dyDescent="0.25">
      <c r="A35" s="156" t="s">
        <v>307</v>
      </c>
      <c r="B35" s="157"/>
      <c r="C35" s="157"/>
      <c r="D35" s="157"/>
      <c r="E35" s="157" t="s">
        <v>45</v>
      </c>
      <c r="F35" s="157"/>
      <c r="G35" s="157"/>
      <c r="H35" s="157"/>
      <c r="I35" s="157"/>
      <c r="J35" s="40" t="s">
        <v>46</v>
      </c>
    </row>
    <row r="36" spans="1:10" x14ac:dyDescent="0.25">
      <c r="A36" s="24"/>
      <c r="B36" s="25"/>
      <c r="C36" s="25"/>
      <c r="D36" s="25"/>
      <c r="E36" s="129"/>
      <c r="F36" s="129"/>
      <c r="G36" s="129"/>
      <c r="H36" s="129"/>
      <c r="I36" s="25"/>
      <c r="J36" s="35"/>
    </row>
    <row r="37" spans="1:10" x14ac:dyDescent="0.25">
      <c r="A37" s="158" t="s">
        <v>36</v>
      </c>
      <c r="B37" s="159"/>
      <c r="C37" s="159"/>
      <c r="D37" s="159"/>
      <c r="E37" s="158" t="s">
        <v>376</v>
      </c>
      <c r="F37" s="159"/>
      <c r="G37" s="159"/>
      <c r="H37" s="159"/>
      <c r="I37" s="160"/>
      <c r="J37" s="41">
        <v>3440494</v>
      </c>
    </row>
    <row r="38" spans="1:10" x14ac:dyDescent="0.25">
      <c r="A38" s="24"/>
      <c r="B38" s="25"/>
      <c r="C38" s="31"/>
      <c r="D38" s="161"/>
      <c r="E38" s="161"/>
      <c r="F38" s="161"/>
      <c r="G38" s="161"/>
      <c r="H38" s="161"/>
      <c r="I38" s="161"/>
      <c r="J38" s="27"/>
    </row>
    <row r="39" spans="1:10" x14ac:dyDescent="0.25">
      <c r="A39" s="158" t="s">
        <v>371</v>
      </c>
      <c r="B39" s="159"/>
      <c r="C39" s="159"/>
      <c r="D39" s="160"/>
      <c r="E39" s="158" t="s">
        <v>377</v>
      </c>
      <c r="F39" s="159"/>
      <c r="G39" s="159"/>
      <c r="H39" s="159"/>
      <c r="I39" s="160"/>
      <c r="J39" s="32" t="s">
        <v>382</v>
      </c>
    </row>
    <row r="40" spans="1:10" x14ac:dyDescent="0.25">
      <c r="A40" s="24"/>
      <c r="B40" s="25"/>
      <c r="C40" s="31"/>
      <c r="D40" s="42"/>
      <c r="E40" s="161"/>
      <c r="F40" s="161"/>
      <c r="G40" s="161"/>
      <c r="H40" s="161"/>
      <c r="I40" s="26"/>
      <c r="J40" s="27"/>
    </row>
    <row r="41" spans="1:10" x14ac:dyDescent="0.25">
      <c r="A41" s="158" t="s">
        <v>373</v>
      </c>
      <c r="B41" s="159"/>
      <c r="C41" s="159"/>
      <c r="D41" s="160"/>
      <c r="E41" s="158" t="s">
        <v>379</v>
      </c>
      <c r="F41" s="159"/>
      <c r="G41" s="159"/>
      <c r="H41" s="159"/>
      <c r="I41" s="160"/>
      <c r="J41" s="32" t="s">
        <v>383</v>
      </c>
    </row>
    <row r="42" spans="1:10" x14ac:dyDescent="0.25">
      <c r="A42" s="24"/>
      <c r="B42" s="25"/>
      <c r="C42" s="31"/>
      <c r="D42" s="42"/>
      <c r="E42" s="161"/>
      <c r="F42" s="161"/>
      <c r="G42" s="161"/>
      <c r="H42" s="161"/>
      <c r="I42" s="26"/>
      <c r="J42" s="27"/>
    </row>
    <row r="43" spans="1:10" x14ac:dyDescent="0.25">
      <c r="A43" s="158" t="s">
        <v>375</v>
      </c>
      <c r="B43" s="159"/>
      <c r="C43" s="159"/>
      <c r="D43" s="160"/>
      <c r="E43" s="158" t="s">
        <v>381</v>
      </c>
      <c r="F43" s="159"/>
      <c r="G43" s="159"/>
      <c r="H43" s="159"/>
      <c r="I43" s="160"/>
      <c r="J43" s="32" t="s">
        <v>385</v>
      </c>
    </row>
    <row r="44" spans="1:10" x14ac:dyDescent="0.25">
      <c r="A44" s="43"/>
      <c r="B44" s="31"/>
      <c r="C44" s="162"/>
      <c r="D44" s="162"/>
      <c r="E44" s="129"/>
      <c r="F44" s="129"/>
      <c r="G44" s="162"/>
      <c r="H44" s="162"/>
      <c r="I44" s="162"/>
      <c r="J44" s="27"/>
    </row>
    <row r="45" spans="1:10" x14ac:dyDescent="0.25">
      <c r="A45" s="158" t="s">
        <v>374</v>
      </c>
      <c r="B45" s="159"/>
      <c r="C45" s="159"/>
      <c r="D45" s="160"/>
      <c r="E45" s="158" t="s">
        <v>380</v>
      </c>
      <c r="F45" s="159"/>
      <c r="G45" s="159"/>
      <c r="H45" s="159"/>
      <c r="I45" s="160"/>
      <c r="J45" s="32" t="s">
        <v>384</v>
      </c>
    </row>
    <row r="46" spans="1:10" x14ac:dyDescent="0.25">
      <c r="A46" s="43"/>
      <c r="B46" s="31"/>
      <c r="C46" s="31"/>
      <c r="D46" s="25"/>
      <c r="E46" s="163"/>
      <c r="F46" s="163"/>
      <c r="G46" s="162"/>
      <c r="H46" s="162"/>
      <c r="I46" s="25"/>
      <c r="J46" s="27"/>
    </row>
    <row r="47" spans="1:10" x14ac:dyDescent="0.25">
      <c r="A47" s="158" t="s">
        <v>372</v>
      </c>
      <c r="B47" s="159"/>
      <c r="C47" s="159"/>
      <c r="D47" s="160"/>
      <c r="E47" s="158" t="s">
        <v>378</v>
      </c>
      <c r="F47" s="159"/>
      <c r="G47" s="159"/>
      <c r="H47" s="159"/>
      <c r="I47" s="160"/>
      <c r="J47" s="32">
        <v>1214985000</v>
      </c>
    </row>
    <row r="48" spans="1:10" x14ac:dyDescent="0.25">
      <c r="A48" s="43"/>
      <c r="B48" s="31"/>
      <c r="C48" s="31"/>
      <c r="D48" s="25"/>
      <c r="E48" s="129"/>
      <c r="F48" s="129"/>
      <c r="G48" s="162"/>
      <c r="H48" s="162"/>
      <c r="I48" s="25"/>
      <c r="J48" s="44" t="s">
        <v>54</v>
      </c>
    </row>
    <row r="49" spans="1:10" x14ac:dyDescent="0.25">
      <c r="A49" s="43"/>
      <c r="B49" s="31"/>
      <c r="C49" s="31"/>
      <c r="D49" s="25"/>
      <c r="E49" s="129"/>
      <c r="F49" s="129"/>
      <c r="G49" s="162"/>
      <c r="H49" s="162"/>
      <c r="I49" s="25"/>
      <c r="J49" s="44" t="s">
        <v>47</v>
      </c>
    </row>
    <row r="50" spans="1:10" ht="14.45" customHeight="1" x14ac:dyDescent="0.25">
      <c r="A50" s="123" t="s">
        <v>312</v>
      </c>
      <c r="B50" s="132"/>
      <c r="C50" s="133" t="s">
        <v>47</v>
      </c>
      <c r="D50" s="134"/>
      <c r="E50" s="168" t="s">
        <v>51</v>
      </c>
      <c r="F50" s="169"/>
      <c r="G50" s="170"/>
      <c r="H50" s="171"/>
      <c r="I50" s="171"/>
      <c r="J50" s="172"/>
    </row>
    <row r="51" spans="1:10" x14ac:dyDescent="0.25">
      <c r="A51" s="43"/>
      <c r="B51" s="31"/>
      <c r="C51" s="162"/>
      <c r="D51" s="162"/>
      <c r="E51" s="129"/>
      <c r="F51" s="129"/>
      <c r="G51" s="173" t="s">
        <v>313</v>
      </c>
      <c r="H51" s="173"/>
      <c r="I51" s="173"/>
      <c r="J51" s="17"/>
    </row>
    <row r="52" spans="1:10" ht="13.9" customHeight="1" x14ac:dyDescent="0.25">
      <c r="A52" s="123" t="s">
        <v>322</v>
      </c>
      <c r="B52" s="132"/>
      <c r="C52" s="141" t="s">
        <v>50</v>
      </c>
      <c r="D52" s="142"/>
      <c r="E52" s="142"/>
      <c r="F52" s="142"/>
      <c r="G52" s="142"/>
      <c r="H52" s="142"/>
      <c r="I52" s="142"/>
      <c r="J52" s="143"/>
    </row>
    <row r="53" spans="1:10" x14ac:dyDescent="0.25">
      <c r="A53" s="24"/>
      <c r="B53" s="25"/>
      <c r="C53" s="152" t="s">
        <v>48</v>
      </c>
      <c r="D53" s="152"/>
      <c r="E53" s="152"/>
      <c r="F53" s="152"/>
      <c r="G53" s="152"/>
      <c r="H53" s="152"/>
      <c r="I53" s="152"/>
      <c r="J53" s="27"/>
    </row>
    <row r="54" spans="1:10" x14ac:dyDescent="0.25">
      <c r="A54" s="123" t="s">
        <v>49</v>
      </c>
      <c r="B54" s="132"/>
      <c r="C54" s="164" t="s">
        <v>13</v>
      </c>
      <c r="D54" s="165"/>
      <c r="E54" s="166"/>
      <c r="F54" s="129"/>
      <c r="G54" s="129"/>
      <c r="H54" s="157"/>
      <c r="I54" s="157"/>
      <c r="J54" s="167"/>
    </row>
    <row r="55" spans="1:10" x14ac:dyDescent="0.25">
      <c r="A55" s="24"/>
      <c r="B55" s="25"/>
      <c r="C55" s="31"/>
      <c r="D55" s="25"/>
      <c r="E55" s="129"/>
      <c r="F55" s="129"/>
      <c r="G55" s="129"/>
      <c r="H55" s="129"/>
      <c r="I55" s="25"/>
      <c r="J55" s="27"/>
    </row>
    <row r="56" spans="1:10" ht="14.45" customHeight="1" x14ac:dyDescent="0.25">
      <c r="A56" s="123" t="s">
        <v>41</v>
      </c>
      <c r="B56" s="132"/>
      <c r="C56" s="179" t="s">
        <v>14</v>
      </c>
      <c r="D56" s="180"/>
      <c r="E56" s="180"/>
      <c r="F56" s="180"/>
      <c r="G56" s="180"/>
      <c r="H56" s="180"/>
      <c r="I56" s="180"/>
      <c r="J56" s="181"/>
    </row>
    <row r="57" spans="1:10" x14ac:dyDescent="0.25">
      <c r="A57" s="24"/>
      <c r="B57" s="25"/>
      <c r="C57" s="25"/>
      <c r="D57" s="25"/>
      <c r="E57" s="129"/>
      <c r="F57" s="129"/>
      <c r="G57" s="129"/>
      <c r="H57" s="129"/>
      <c r="I57" s="25"/>
      <c r="J57" s="27"/>
    </row>
    <row r="58" spans="1:10" x14ac:dyDescent="0.25">
      <c r="A58" s="123" t="s">
        <v>310</v>
      </c>
      <c r="B58" s="132"/>
      <c r="C58" s="174"/>
      <c r="D58" s="175"/>
      <c r="E58" s="175"/>
      <c r="F58" s="175"/>
      <c r="G58" s="175"/>
      <c r="H58" s="175"/>
      <c r="I58" s="175"/>
      <c r="J58" s="176"/>
    </row>
    <row r="59" spans="1:10" ht="14.45" customHeight="1" x14ac:dyDescent="0.25">
      <c r="A59" s="24"/>
      <c r="B59" s="25"/>
      <c r="C59" s="177" t="s">
        <v>311</v>
      </c>
      <c r="D59" s="177"/>
      <c r="E59" s="177"/>
      <c r="F59" s="177"/>
      <c r="G59" s="25"/>
      <c r="H59" s="25"/>
      <c r="I59" s="25"/>
      <c r="J59" s="27"/>
    </row>
    <row r="60" spans="1:10" ht="21.6" customHeight="1" x14ac:dyDescent="0.25">
      <c r="A60" s="123" t="s">
        <v>315</v>
      </c>
      <c r="B60" s="132"/>
      <c r="C60" s="174"/>
      <c r="D60" s="175"/>
      <c r="E60" s="175"/>
      <c r="F60" s="175"/>
      <c r="G60" s="175"/>
      <c r="H60" s="175"/>
      <c r="I60" s="175"/>
      <c r="J60" s="176"/>
    </row>
    <row r="61" spans="1:10" ht="14.45" customHeight="1" x14ac:dyDescent="0.25">
      <c r="A61" s="45"/>
      <c r="B61" s="46"/>
      <c r="C61" s="178" t="s">
        <v>314</v>
      </c>
      <c r="D61" s="178"/>
      <c r="E61" s="178"/>
      <c r="F61" s="178"/>
      <c r="G61" s="178"/>
      <c r="H61" s="46"/>
      <c r="I61" s="46"/>
      <c r="J61" s="47"/>
    </row>
    <row r="68" ht="27" customHeight="1" x14ac:dyDescent="0.25"/>
    <row r="72" ht="38.450000000000003" customHeight="1" x14ac:dyDescent="0.25"/>
  </sheetData>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E8" xr:uid="{00000000-0002-0000-0000-000000000000}">
      <formula1>$N$2:$N$5</formula1>
    </dataValidation>
    <dataValidation type="list" allowBlank="1" showInputMessage="1" showErrorMessage="1" sqref="C31" xr:uid="{00000000-0002-0000-0000-000001000000}">
      <formula1>$I$31:$J$31</formula1>
    </dataValidation>
    <dataValidation type="list" allowBlank="1" showInputMessage="1" showErrorMessage="1" sqref="C33" xr:uid="{00000000-0002-0000-0000-000002000000}">
      <formula1>$I$33:$J$33</formula1>
    </dataValidation>
    <dataValidation type="list" allowBlank="1" showInputMessage="1" showErrorMessage="1" sqref="C50:D50" xr:uid="{00000000-0002-0000-0000-000003000000}">
      <formula1>$J$48:$J$49</formula1>
    </dataValidation>
  </dataValidations>
  <pageMargins left="0.7" right="0.7" top="0.75" bottom="0.75" header="0.3" footer="0.3"/>
  <pageSetup paperSize="9" scale="6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zoomScaleNormal="100" zoomScaleSheetLayoutView="100" workbookViewId="0">
      <selection sqref="A1:I1"/>
    </sheetView>
  </sheetViews>
  <sheetFormatPr defaultColWidth="8.85546875" defaultRowHeight="15" x14ac:dyDescent="0.25"/>
  <cols>
    <col min="6" max="6" width="22" customWidth="1"/>
    <col min="8" max="9" width="16.42578125" style="56" customWidth="1"/>
    <col min="10" max="10" width="10.28515625" bestFit="1" customWidth="1"/>
  </cols>
  <sheetData>
    <row r="1" spans="1:9" x14ac:dyDescent="0.25">
      <c r="A1" s="187" t="s">
        <v>55</v>
      </c>
      <c r="B1" s="188"/>
      <c r="C1" s="188"/>
      <c r="D1" s="188"/>
      <c r="E1" s="188"/>
      <c r="F1" s="188"/>
      <c r="G1" s="188"/>
      <c r="H1" s="188"/>
      <c r="I1" s="188"/>
    </row>
    <row r="2" spans="1:9" x14ac:dyDescent="0.25">
      <c r="A2" s="189" t="s">
        <v>433</v>
      </c>
      <c r="B2" s="190"/>
      <c r="C2" s="190"/>
      <c r="D2" s="190"/>
      <c r="E2" s="190"/>
      <c r="F2" s="190"/>
      <c r="G2" s="190"/>
      <c r="H2" s="190"/>
      <c r="I2" s="190"/>
    </row>
    <row r="3" spans="1:9" x14ac:dyDescent="0.25">
      <c r="A3" s="191" t="s">
        <v>429</v>
      </c>
      <c r="B3" s="191"/>
      <c r="C3" s="191"/>
      <c r="D3" s="191"/>
      <c r="E3" s="191"/>
      <c r="F3" s="191"/>
      <c r="G3" s="191"/>
      <c r="H3" s="191"/>
      <c r="I3" s="191"/>
    </row>
    <row r="4" spans="1:9" x14ac:dyDescent="0.25">
      <c r="A4" s="192" t="s">
        <v>327</v>
      </c>
      <c r="B4" s="193"/>
      <c r="C4" s="193"/>
      <c r="D4" s="193"/>
      <c r="E4" s="193"/>
      <c r="F4" s="193"/>
      <c r="G4" s="193"/>
      <c r="H4" s="193"/>
      <c r="I4" s="194"/>
    </row>
    <row r="5" spans="1:9" ht="45" x14ac:dyDescent="0.25">
      <c r="A5" s="195" t="s">
        <v>56</v>
      </c>
      <c r="B5" s="196"/>
      <c r="C5" s="196"/>
      <c r="D5" s="196"/>
      <c r="E5" s="196"/>
      <c r="F5" s="196"/>
      <c r="G5" s="48" t="s">
        <v>57</v>
      </c>
      <c r="H5" s="49" t="s">
        <v>316</v>
      </c>
      <c r="I5" s="49" t="s">
        <v>317</v>
      </c>
    </row>
    <row r="6" spans="1:9" x14ac:dyDescent="0.25">
      <c r="A6" s="197">
        <v>1</v>
      </c>
      <c r="B6" s="198"/>
      <c r="C6" s="198"/>
      <c r="D6" s="198"/>
      <c r="E6" s="198"/>
      <c r="F6" s="198"/>
      <c r="G6" s="50">
        <v>2</v>
      </c>
      <c r="H6" s="49">
        <v>3</v>
      </c>
      <c r="I6" s="49">
        <v>4</v>
      </c>
    </row>
    <row r="7" spans="1:9" x14ac:dyDescent="0.25">
      <c r="A7" s="182" t="s">
        <v>114</v>
      </c>
      <c r="B7" s="182"/>
      <c r="C7" s="182"/>
      <c r="D7" s="182"/>
      <c r="E7" s="182"/>
      <c r="F7" s="182"/>
      <c r="G7" s="182"/>
      <c r="H7" s="182"/>
      <c r="I7" s="182"/>
    </row>
    <row r="8" spans="1:9" ht="29.25" customHeight="1" x14ac:dyDescent="0.25">
      <c r="A8" s="183" t="s">
        <v>62</v>
      </c>
      <c r="B8" s="183"/>
      <c r="C8" s="183"/>
      <c r="D8" s="183"/>
      <c r="E8" s="183"/>
      <c r="F8" s="183"/>
      <c r="G8" s="51">
        <v>1</v>
      </c>
      <c r="H8" s="52">
        <v>0</v>
      </c>
      <c r="I8" s="52">
        <v>0</v>
      </c>
    </row>
    <row r="9" spans="1:9" ht="12.75" customHeight="1" x14ac:dyDescent="0.25">
      <c r="A9" s="184" t="s">
        <v>58</v>
      </c>
      <c r="B9" s="184"/>
      <c r="C9" s="184"/>
      <c r="D9" s="184"/>
      <c r="E9" s="184"/>
      <c r="F9" s="184"/>
      <c r="G9" s="53">
        <v>2</v>
      </c>
      <c r="H9" s="104">
        <f>H10+H17+H27+H38+H43</f>
        <v>123918752</v>
      </c>
      <c r="I9" s="104">
        <f>I10+I17+I27+I38+I43</f>
        <v>122776492</v>
      </c>
    </row>
    <row r="10" spans="1:9" ht="12.75" customHeight="1" x14ac:dyDescent="0.25">
      <c r="A10" s="185" t="s">
        <v>59</v>
      </c>
      <c r="B10" s="185"/>
      <c r="C10" s="185"/>
      <c r="D10" s="185"/>
      <c r="E10" s="185"/>
      <c r="F10" s="185"/>
      <c r="G10" s="53">
        <v>3</v>
      </c>
      <c r="H10" s="104">
        <f>H11+H12+H13+H14+H15+H16</f>
        <v>11930938</v>
      </c>
      <c r="I10" s="104">
        <f>I11+I12+I13+I14+I15+I16</f>
        <v>11410637</v>
      </c>
    </row>
    <row r="11" spans="1:9" ht="12.75" customHeight="1" x14ac:dyDescent="0.25">
      <c r="A11" s="186" t="s">
        <v>60</v>
      </c>
      <c r="B11" s="186"/>
      <c r="C11" s="186"/>
      <c r="D11" s="186"/>
      <c r="E11" s="186"/>
      <c r="F11" s="186"/>
      <c r="G11" s="51">
        <v>4</v>
      </c>
      <c r="H11" s="52">
        <v>6145036</v>
      </c>
      <c r="I11" s="52">
        <v>7073461</v>
      </c>
    </row>
    <row r="12" spans="1:9" ht="25.5" customHeight="1" x14ac:dyDescent="0.25">
      <c r="A12" s="186" t="s">
        <v>61</v>
      </c>
      <c r="B12" s="186"/>
      <c r="C12" s="186"/>
      <c r="D12" s="186"/>
      <c r="E12" s="186"/>
      <c r="F12" s="186"/>
      <c r="G12" s="51">
        <v>5</v>
      </c>
      <c r="H12" s="52">
        <v>183988</v>
      </c>
      <c r="I12" s="52">
        <v>144459</v>
      </c>
    </row>
    <row r="13" spans="1:9" ht="12.75" customHeight="1" x14ac:dyDescent="0.25">
      <c r="A13" s="186" t="s">
        <v>15</v>
      </c>
      <c r="B13" s="186"/>
      <c r="C13" s="186"/>
      <c r="D13" s="186"/>
      <c r="E13" s="186"/>
      <c r="F13" s="186"/>
      <c r="G13" s="51">
        <v>6</v>
      </c>
      <c r="H13" s="52">
        <v>2390912</v>
      </c>
      <c r="I13" s="52">
        <v>2390912</v>
      </c>
    </row>
    <row r="14" spans="1:9" ht="12.75" customHeight="1" x14ac:dyDescent="0.25">
      <c r="A14" s="186" t="s">
        <v>63</v>
      </c>
      <c r="B14" s="186"/>
      <c r="C14" s="186"/>
      <c r="D14" s="186"/>
      <c r="E14" s="186"/>
      <c r="F14" s="186"/>
      <c r="G14" s="51">
        <v>7</v>
      </c>
      <c r="H14" s="52">
        <v>0</v>
      </c>
      <c r="I14" s="52">
        <v>0</v>
      </c>
    </row>
    <row r="15" spans="1:9" ht="12.75" customHeight="1" x14ac:dyDescent="0.25">
      <c r="A15" s="186" t="s">
        <v>323</v>
      </c>
      <c r="B15" s="186"/>
      <c r="C15" s="186"/>
      <c r="D15" s="186"/>
      <c r="E15" s="186"/>
      <c r="F15" s="186"/>
      <c r="G15" s="51">
        <v>8</v>
      </c>
      <c r="H15" s="52">
        <v>3123521</v>
      </c>
      <c r="I15" s="52">
        <v>1715058</v>
      </c>
    </row>
    <row r="16" spans="1:9" ht="12.75" customHeight="1" x14ac:dyDescent="0.25">
      <c r="A16" s="186" t="s">
        <v>64</v>
      </c>
      <c r="B16" s="186"/>
      <c r="C16" s="186"/>
      <c r="D16" s="186"/>
      <c r="E16" s="186"/>
      <c r="F16" s="186"/>
      <c r="G16" s="51">
        <v>9</v>
      </c>
      <c r="H16" s="52">
        <v>87481</v>
      </c>
      <c r="I16" s="52">
        <v>86747</v>
      </c>
    </row>
    <row r="17" spans="1:9" ht="12.75" customHeight="1" x14ac:dyDescent="0.25">
      <c r="A17" s="185" t="s">
        <v>65</v>
      </c>
      <c r="B17" s="185"/>
      <c r="C17" s="185"/>
      <c r="D17" s="185"/>
      <c r="E17" s="185"/>
      <c r="F17" s="185"/>
      <c r="G17" s="53">
        <v>10</v>
      </c>
      <c r="H17" s="104">
        <f>H18+H19+H20+H21+H22+H23+H24+H25+H26</f>
        <v>97877661</v>
      </c>
      <c r="I17" s="104">
        <f>I18+I19+I20+I21+I22+I23+I24+I25+I26</f>
        <v>94181350</v>
      </c>
    </row>
    <row r="18" spans="1:9" ht="12.75" customHeight="1" x14ac:dyDescent="0.25">
      <c r="A18" s="186" t="s">
        <v>66</v>
      </c>
      <c r="B18" s="186"/>
      <c r="C18" s="186"/>
      <c r="D18" s="186"/>
      <c r="E18" s="186"/>
      <c r="F18" s="186"/>
      <c r="G18" s="51">
        <v>11</v>
      </c>
      <c r="H18" s="52">
        <v>18243681</v>
      </c>
      <c r="I18" s="52">
        <v>18255667</v>
      </c>
    </row>
    <row r="19" spans="1:9" ht="12.75" customHeight="1" x14ac:dyDescent="0.25">
      <c r="A19" s="186" t="s">
        <v>67</v>
      </c>
      <c r="B19" s="186"/>
      <c r="C19" s="186"/>
      <c r="D19" s="186"/>
      <c r="E19" s="186"/>
      <c r="F19" s="186"/>
      <c r="G19" s="51">
        <v>12</v>
      </c>
      <c r="H19" s="52">
        <v>33900103</v>
      </c>
      <c r="I19" s="52">
        <v>33915235</v>
      </c>
    </row>
    <row r="20" spans="1:9" ht="12.75" customHeight="1" x14ac:dyDescent="0.25">
      <c r="A20" s="186" t="s">
        <v>68</v>
      </c>
      <c r="B20" s="186"/>
      <c r="C20" s="186"/>
      <c r="D20" s="186"/>
      <c r="E20" s="186"/>
      <c r="F20" s="186"/>
      <c r="G20" s="51">
        <v>13</v>
      </c>
      <c r="H20" s="52">
        <v>29564961</v>
      </c>
      <c r="I20" s="52">
        <v>27335909</v>
      </c>
    </row>
    <row r="21" spans="1:9" ht="12.75" customHeight="1" x14ac:dyDescent="0.25">
      <c r="A21" s="186" t="s">
        <v>69</v>
      </c>
      <c r="B21" s="186"/>
      <c r="C21" s="186"/>
      <c r="D21" s="186"/>
      <c r="E21" s="186"/>
      <c r="F21" s="186"/>
      <c r="G21" s="51">
        <v>14</v>
      </c>
      <c r="H21" s="52">
        <v>4875082</v>
      </c>
      <c r="I21" s="52">
        <v>4544254</v>
      </c>
    </row>
    <row r="22" spans="1:9" ht="12.75" customHeight="1" x14ac:dyDescent="0.25">
      <c r="A22" s="186" t="s">
        <v>70</v>
      </c>
      <c r="B22" s="186"/>
      <c r="C22" s="186"/>
      <c r="D22" s="186"/>
      <c r="E22" s="186"/>
      <c r="F22" s="186"/>
      <c r="G22" s="51">
        <v>15</v>
      </c>
      <c r="H22" s="52">
        <v>0</v>
      </c>
      <c r="I22" s="52">
        <v>0</v>
      </c>
    </row>
    <row r="23" spans="1:9" ht="12.75" customHeight="1" x14ac:dyDescent="0.25">
      <c r="A23" s="186" t="s">
        <v>71</v>
      </c>
      <c r="B23" s="186"/>
      <c r="C23" s="186"/>
      <c r="D23" s="186"/>
      <c r="E23" s="186"/>
      <c r="F23" s="186"/>
      <c r="G23" s="51">
        <v>16</v>
      </c>
      <c r="H23" s="52">
        <v>18610</v>
      </c>
      <c r="I23" s="52">
        <v>86865</v>
      </c>
    </row>
    <row r="24" spans="1:9" ht="12.75" customHeight="1" x14ac:dyDescent="0.25">
      <c r="A24" s="186" t="s">
        <v>72</v>
      </c>
      <c r="B24" s="186"/>
      <c r="C24" s="186"/>
      <c r="D24" s="186"/>
      <c r="E24" s="186"/>
      <c r="F24" s="186"/>
      <c r="G24" s="51">
        <v>17</v>
      </c>
      <c r="H24" s="52">
        <v>5510917</v>
      </c>
      <c r="I24" s="52">
        <v>5143255</v>
      </c>
    </row>
    <row r="25" spans="1:9" ht="12.75" customHeight="1" x14ac:dyDescent="0.25">
      <c r="A25" s="186" t="s">
        <v>73</v>
      </c>
      <c r="B25" s="186"/>
      <c r="C25" s="186"/>
      <c r="D25" s="186"/>
      <c r="E25" s="186"/>
      <c r="F25" s="186"/>
      <c r="G25" s="51">
        <v>18</v>
      </c>
      <c r="H25" s="52">
        <v>2547119</v>
      </c>
      <c r="I25" s="52">
        <v>1712425</v>
      </c>
    </row>
    <row r="26" spans="1:9" ht="12.75" customHeight="1" x14ac:dyDescent="0.25">
      <c r="A26" s="186" t="s">
        <v>74</v>
      </c>
      <c r="B26" s="186"/>
      <c r="C26" s="186"/>
      <c r="D26" s="186"/>
      <c r="E26" s="186"/>
      <c r="F26" s="186"/>
      <c r="G26" s="51">
        <v>19</v>
      </c>
      <c r="H26" s="52">
        <v>3217188</v>
      </c>
      <c r="I26" s="52">
        <v>3187740</v>
      </c>
    </row>
    <row r="27" spans="1:9" ht="12.75" customHeight="1" x14ac:dyDescent="0.25">
      <c r="A27" s="185" t="s">
        <v>75</v>
      </c>
      <c r="B27" s="185"/>
      <c r="C27" s="185"/>
      <c r="D27" s="185"/>
      <c r="E27" s="185"/>
      <c r="F27" s="185"/>
      <c r="G27" s="53">
        <v>20</v>
      </c>
      <c r="H27" s="104">
        <f>SUM(H28:H37)</f>
        <v>10812476</v>
      </c>
      <c r="I27" s="104">
        <f>SUM(I28:I37)</f>
        <v>14329545</v>
      </c>
    </row>
    <row r="28" spans="1:9" ht="12.75" customHeight="1" x14ac:dyDescent="0.25">
      <c r="A28" s="186" t="s">
        <v>76</v>
      </c>
      <c r="B28" s="186"/>
      <c r="C28" s="186"/>
      <c r="D28" s="186"/>
      <c r="E28" s="186"/>
      <c r="F28" s="186"/>
      <c r="G28" s="51">
        <v>21</v>
      </c>
      <c r="H28" s="52">
        <v>0</v>
      </c>
      <c r="I28" s="52">
        <v>0</v>
      </c>
    </row>
    <row r="29" spans="1:9" ht="12.75" customHeight="1" x14ac:dyDescent="0.25">
      <c r="A29" s="186" t="s">
        <v>77</v>
      </c>
      <c r="B29" s="186"/>
      <c r="C29" s="186"/>
      <c r="D29" s="186"/>
      <c r="E29" s="186"/>
      <c r="F29" s="186"/>
      <c r="G29" s="51">
        <v>22</v>
      </c>
      <c r="H29" s="52">
        <v>0</v>
      </c>
      <c r="I29" s="52">
        <v>0</v>
      </c>
    </row>
    <row r="30" spans="1:9" ht="12.75" customHeight="1" x14ac:dyDescent="0.25">
      <c r="A30" s="186" t="s">
        <v>78</v>
      </c>
      <c r="B30" s="186"/>
      <c r="C30" s="186"/>
      <c r="D30" s="186"/>
      <c r="E30" s="186"/>
      <c r="F30" s="186"/>
      <c r="G30" s="51">
        <v>23</v>
      </c>
      <c r="H30" s="52">
        <v>0</v>
      </c>
      <c r="I30" s="52">
        <v>0</v>
      </c>
    </row>
    <row r="31" spans="1:9" ht="12.75" customHeight="1" x14ac:dyDescent="0.25">
      <c r="A31" s="186" t="s">
        <v>79</v>
      </c>
      <c r="B31" s="186"/>
      <c r="C31" s="186"/>
      <c r="D31" s="186"/>
      <c r="E31" s="186"/>
      <c r="F31" s="186"/>
      <c r="G31" s="51">
        <v>24</v>
      </c>
      <c r="H31" s="52">
        <v>10812476</v>
      </c>
      <c r="I31" s="52">
        <v>14329545</v>
      </c>
    </row>
    <row r="32" spans="1:9" ht="12.75" customHeight="1" x14ac:dyDescent="0.25">
      <c r="A32" s="186" t="s">
        <v>80</v>
      </c>
      <c r="B32" s="186"/>
      <c r="C32" s="186"/>
      <c r="D32" s="186"/>
      <c r="E32" s="186"/>
      <c r="F32" s="186"/>
      <c r="G32" s="51">
        <v>25</v>
      </c>
      <c r="H32" s="52">
        <v>0</v>
      </c>
      <c r="I32" s="52">
        <v>0</v>
      </c>
    </row>
    <row r="33" spans="1:9" ht="12.75" customHeight="1" x14ac:dyDescent="0.25">
      <c r="A33" s="186" t="s">
        <v>81</v>
      </c>
      <c r="B33" s="186"/>
      <c r="C33" s="186"/>
      <c r="D33" s="186"/>
      <c r="E33" s="186"/>
      <c r="F33" s="186"/>
      <c r="G33" s="51">
        <v>26</v>
      </c>
      <c r="H33" s="52">
        <v>0</v>
      </c>
      <c r="I33" s="52">
        <v>0</v>
      </c>
    </row>
    <row r="34" spans="1:9" ht="12.75" customHeight="1" x14ac:dyDescent="0.25">
      <c r="A34" s="186" t="s">
        <v>82</v>
      </c>
      <c r="B34" s="186"/>
      <c r="C34" s="186"/>
      <c r="D34" s="186"/>
      <c r="E34" s="186"/>
      <c r="F34" s="186"/>
      <c r="G34" s="51">
        <v>27</v>
      </c>
      <c r="H34" s="52">
        <v>0</v>
      </c>
      <c r="I34" s="52">
        <v>0</v>
      </c>
    </row>
    <row r="35" spans="1:9" ht="12.75" customHeight="1" x14ac:dyDescent="0.25">
      <c r="A35" s="186" t="s">
        <v>83</v>
      </c>
      <c r="B35" s="186"/>
      <c r="C35" s="186"/>
      <c r="D35" s="186"/>
      <c r="E35" s="186"/>
      <c r="F35" s="186"/>
      <c r="G35" s="51">
        <v>28</v>
      </c>
      <c r="H35" s="52">
        <v>0</v>
      </c>
      <c r="I35" s="52">
        <v>0</v>
      </c>
    </row>
    <row r="36" spans="1:9" ht="12.75" customHeight="1" x14ac:dyDescent="0.25">
      <c r="A36" s="199" t="s">
        <v>84</v>
      </c>
      <c r="B36" s="199"/>
      <c r="C36" s="199"/>
      <c r="D36" s="199"/>
      <c r="E36" s="199"/>
      <c r="F36" s="199"/>
      <c r="G36" s="51">
        <v>29</v>
      </c>
      <c r="H36" s="52">
        <v>0</v>
      </c>
      <c r="I36" s="52">
        <v>0</v>
      </c>
    </row>
    <row r="37" spans="1:9" ht="12.75" customHeight="1" x14ac:dyDescent="0.25">
      <c r="A37" s="186" t="s">
        <v>85</v>
      </c>
      <c r="B37" s="186"/>
      <c r="C37" s="186"/>
      <c r="D37" s="186"/>
      <c r="E37" s="186"/>
      <c r="F37" s="186"/>
      <c r="G37" s="51">
        <v>30</v>
      </c>
      <c r="H37" s="52">
        <v>0</v>
      </c>
      <c r="I37" s="52">
        <v>0</v>
      </c>
    </row>
    <row r="38" spans="1:9" ht="12.75" customHeight="1" x14ac:dyDescent="0.25">
      <c r="A38" s="185" t="s">
        <v>86</v>
      </c>
      <c r="B38" s="185"/>
      <c r="C38" s="185"/>
      <c r="D38" s="185"/>
      <c r="E38" s="185"/>
      <c r="F38" s="185"/>
      <c r="G38" s="53">
        <v>31</v>
      </c>
      <c r="H38" s="104">
        <f>H39+H40+H41+H42</f>
        <v>0</v>
      </c>
      <c r="I38" s="104">
        <f>I39+I40+I41+I42</f>
        <v>0</v>
      </c>
    </row>
    <row r="39" spans="1:9" ht="12.75" customHeight="1" x14ac:dyDescent="0.25">
      <c r="A39" s="186" t="s">
        <v>87</v>
      </c>
      <c r="B39" s="186"/>
      <c r="C39" s="186"/>
      <c r="D39" s="186"/>
      <c r="E39" s="186"/>
      <c r="F39" s="186"/>
      <c r="G39" s="51">
        <v>32</v>
      </c>
      <c r="H39" s="52">
        <v>0</v>
      </c>
      <c r="I39" s="52">
        <v>0</v>
      </c>
    </row>
    <row r="40" spans="1:9" ht="12.75" customHeight="1" x14ac:dyDescent="0.25">
      <c r="A40" s="186" t="s">
        <v>88</v>
      </c>
      <c r="B40" s="186"/>
      <c r="C40" s="186"/>
      <c r="D40" s="186"/>
      <c r="E40" s="186"/>
      <c r="F40" s="186"/>
      <c r="G40" s="51">
        <v>33</v>
      </c>
      <c r="H40" s="52">
        <v>0</v>
      </c>
      <c r="I40" s="52">
        <v>0</v>
      </c>
    </row>
    <row r="41" spans="1:9" ht="12.75" customHeight="1" x14ac:dyDescent="0.25">
      <c r="A41" s="186" t="s">
        <v>89</v>
      </c>
      <c r="B41" s="186"/>
      <c r="C41" s="186"/>
      <c r="D41" s="186"/>
      <c r="E41" s="186"/>
      <c r="F41" s="186"/>
      <c r="G41" s="51">
        <v>34</v>
      </c>
      <c r="H41" s="52">
        <v>0</v>
      </c>
      <c r="I41" s="52">
        <v>0</v>
      </c>
    </row>
    <row r="42" spans="1:9" ht="12.75" customHeight="1" x14ac:dyDescent="0.25">
      <c r="A42" s="186" t="s">
        <v>90</v>
      </c>
      <c r="B42" s="186"/>
      <c r="C42" s="186"/>
      <c r="D42" s="186"/>
      <c r="E42" s="186"/>
      <c r="F42" s="186"/>
      <c r="G42" s="51">
        <v>35</v>
      </c>
      <c r="H42" s="52">
        <v>0</v>
      </c>
      <c r="I42" s="52">
        <v>0</v>
      </c>
    </row>
    <row r="43" spans="1:9" ht="12.75" customHeight="1" x14ac:dyDescent="0.25">
      <c r="A43" s="186" t="s">
        <v>91</v>
      </c>
      <c r="B43" s="186"/>
      <c r="C43" s="186"/>
      <c r="D43" s="186"/>
      <c r="E43" s="186"/>
      <c r="F43" s="186"/>
      <c r="G43" s="51">
        <v>36</v>
      </c>
      <c r="H43" s="52">
        <v>3297677</v>
      </c>
      <c r="I43" s="52">
        <v>2854960</v>
      </c>
    </row>
    <row r="44" spans="1:9" ht="12.75" customHeight="1" x14ac:dyDescent="0.25">
      <c r="A44" s="184" t="s">
        <v>92</v>
      </c>
      <c r="B44" s="184"/>
      <c r="C44" s="184"/>
      <c r="D44" s="184"/>
      <c r="E44" s="184"/>
      <c r="F44" s="184"/>
      <c r="G44" s="53">
        <v>37</v>
      </c>
      <c r="H44" s="104">
        <f>H45+H53+H60+H70</f>
        <v>55897647</v>
      </c>
      <c r="I44" s="104">
        <f>I45+I53+I60+I70</f>
        <v>56946772</v>
      </c>
    </row>
    <row r="45" spans="1:9" ht="12.75" customHeight="1" x14ac:dyDescent="0.25">
      <c r="A45" s="185" t="s">
        <v>93</v>
      </c>
      <c r="B45" s="185"/>
      <c r="C45" s="185"/>
      <c r="D45" s="185"/>
      <c r="E45" s="185"/>
      <c r="F45" s="185"/>
      <c r="G45" s="53">
        <v>38</v>
      </c>
      <c r="H45" s="104">
        <f>SUM(H46:H52)</f>
        <v>23464390</v>
      </c>
      <c r="I45" s="104">
        <f>SUM(I46:I52)</f>
        <v>21469166</v>
      </c>
    </row>
    <row r="46" spans="1:9" ht="12.75" customHeight="1" x14ac:dyDescent="0.25">
      <c r="A46" s="186" t="s">
        <v>94</v>
      </c>
      <c r="B46" s="186"/>
      <c r="C46" s="186"/>
      <c r="D46" s="186"/>
      <c r="E46" s="186"/>
      <c r="F46" s="186"/>
      <c r="G46" s="51">
        <v>39</v>
      </c>
      <c r="H46" s="52">
        <v>11379972</v>
      </c>
      <c r="I46" s="52">
        <v>10676636</v>
      </c>
    </row>
    <row r="47" spans="1:9" ht="12.75" customHeight="1" x14ac:dyDescent="0.25">
      <c r="A47" s="186" t="s">
        <v>95</v>
      </c>
      <c r="B47" s="186"/>
      <c r="C47" s="186"/>
      <c r="D47" s="186"/>
      <c r="E47" s="186"/>
      <c r="F47" s="186"/>
      <c r="G47" s="51">
        <v>40</v>
      </c>
      <c r="H47" s="52">
        <v>1778737</v>
      </c>
      <c r="I47" s="52">
        <v>2212934</v>
      </c>
    </row>
    <row r="48" spans="1:9" ht="12.75" customHeight="1" x14ac:dyDescent="0.25">
      <c r="A48" s="186" t="s">
        <v>96</v>
      </c>
      <c r="B48" s="186"/>
      <c r="C48" s="186"/>
      <c r="D48" s="186"/>
      <c r="E48" s="186"/>
      <c r="F48" s="186"/>
      <c r="G48" s="51">
        <v>41</v>
      </c>
      <c r="H48" s="52">
        <v>3440216</v>
      </c>
      <c r="I48" s="52">
        <v>3294175</v>
      </c>
    </row>
    <row r="49" spans="1:9" ht="12.75" customHeight="1" x14ac:dyDescent="0.25">
      <c r="A49" s="186" t="s">
        <v>324</v>
      </c>
      <c r="B49" s="186"/>
      <c r="C49" s="186"/>
      <c r="D49" s="186"/>
      <c r="E49" s="186"/>
      <c r="F49" s="186"/>
      <c r="G49" s="51">
        <v>42</v>
      </c>
      <c r="H49" s="52">
        <v>5956287</v>
      </c>
      <c r="I49" s="52">
        <v>4045682</v>
      </c>
    </row>
    <row r="50" spans="1:9" ht="12.75" customHeight="1" x14ac:dyDescent="0.25">
      <c r="A50" s="186" t="s">
        <v>97</v>
      </c>
      <c r="B50" s="186"/>
      <c r="C50" s="186"/>
      <c r="D50" s="186"/>
      <c r="E50" s="186"/>
      <c r="F50" s="186"/>
      <c r="G50" s="51">
        <v>43</v>
      </c>
      <c r="H50" s="52">
        <v>909178</v>
      </c>
      <c r="I50" s="52">
        <v>1239739</v>
      </c>
    </row>
    <row r="51" spans="1:9" ht="12.75" customHeight="1" x14ac:dyDescent="0.25">
      <c r="A51" s="186" t="s">
        <v>98</v>
      </c>
      <c r="B51" s="186"/>
      <c r="C51" s="186"/>
      <c r="D51" s="186"/>
      <c r="E51" s="186"/>
      <c r="F51" s="186"/>
      <c r="G51" s="51">
        <v>44</v>
      </c>
      <c r="H51" s="52">
        <v>0</v>
      </c>
      <c r="I51" s="52">
        <v>0</v>
      </c>
    </row>
    <row r="52" spans="1:9" ht="12.75" customHeight="1" x14ac:dyDescent="0.25">
      <c r="A52" s="186" t="s">
        <v>99</v>
      </c>
      <c r="B52" s="186"/>
      <c r="C52" s="186"/>
      <c r="D52" s="186"/>
      <c r="E52" s="186"/>
      <c r="F52" s="186"/>
      <c r="G52" s="51">
        <v>45</v>
      </c>
      <c r="H52" s="52">
        <v>0</v>
      </c>
      <c r="I52" s="52">
        <v>0</v>
      </c>
    </row>
    <row r="53" spans="1:9" ht="12.75" customHeight="1" x14ac:dyDescent="0.25">
      <c r="A53" s="185" t="s">
        <v>100</v>
      </c>
      <c r="B53" s="185"/>
      <c r="C53" s="185"/>
      <c r="D53" s="185"/>
      <c r="E53" s="185"/>
      <c r="F53" s="185"/>
      <c r="G53" s="53">
        <v>46</v>
      </c>
      <c r="H53" s="104">
        <f>SUM(H54:H59)</f>
        <v>28170150</v>
      </c>
      <c r="I53" s="104">
        <f>SUM(I54:I59)</f>
        <v>29444523</v>
      </c>
    </row>
    <row r="54" spans="1:9" ht="12.75" customHeight="1" x14ac:dyDescent="0.25">
      <c r="A54" s="186" t="s">
        <v>101</v>
      </c>
      <c r="B54" s="186"/>
      <c r="C54" s="186"/>
      <c r="D54" s="186"/>
      <c r="E54" s="186"/>
      <c r="F54" s="186"/>
      <c r="G54" s="51">
        <v>47</v>
      </c>
      <c r="H54" s="52">
        <v>0</v>
      </c>
      <c r="I54" s="52">
        <v>0</v>
      </c>
    </row>
    <row r="55" spans="1:9" ht="12.75" customHeight="1" x14ac:dyDescent="0.25">
      <c r="A55" s="186" t="s">
        <v>102</v>
      </c>
      <c r="B55" s="186"/>
      <c r="C55" s="186"/>
      <c r="D55" s="186"/>
      <c r="E55" s="186"/>
      <c r="F55" s="186"/>
      <c r="G55" s="51">
        <v>48</v>
      </c>
      <c r="H55" s="52">
        <v>4744454</v>
      </c>
      <c r="I55" s="52">
        <v>1196073</v>
      </c>
    </row>
    <row r="56" spans="1:9" ht="12.75" customHeight="1" x14ac:dyDescent="0.25">
      <c r="A56" s="186" t="s">
        <v>103</v>
      </c>
      <c r="B56" s="186"/>
      <c r="C56" s="186"/>
      <c r="D56" s="186"/>
      <c r="E56" s="186"/>
      <c r="F56" s="186"/>
      <c r="G56" s="51">
        <v>49</v>
      </c>
      <c r="H56" s="52">
        <v>20300197</v>
      </c>
      <c r="I56" s="52">
        <v>24630366</v>
      </c>
    </row>
    <row r="57" spans="1:9" ht="12.75" customHeight="1" x14ac:dyDescent="0.25">
      <c r="A57" s="186" t="s">
        <v>104</v>
      </c>
      <c r="B57" s="186"/>
      <c r="C57" s="186"/>
      <c r="D57" s="186"/>
      <c r="E57" s="186"/>
      <c r="F57" s="186"/>
      <c r="G57" s="51">
        <v>50</v>
      </c>
      <c r="H57" s="52">
        <v>26049</v>
      </c>
      <c r="I57" s="52">
        <v>65050</v>
      </c>
    </row>
    <row r="58" spans="1:9" ht="12.75" customHeight="1" x14ac:dyDescent="0.25">
      <c r="A58" s="186" t="s">
        <v>105</v>
      </c>
      <c r="B58" s="186"/>
      <c r="C58" s="186"/>
      <c r="D58" s="186"/>
      <c r="E58" s="186"/>
      <c r="F58" s="186"/>
      <c r="G58" s="51">
        <v>51</v>
      </c>
      <c r="H58" s="52">
        <v>2720260</v>
      </c>
      <c r="I58" s="52">
        <v>3326204</v>
      </c>
    </row>
    <row r="59" spans="1:9" ht="12.75" customHeight="1" x14ac:dyDescent="0.25">
      <c r="A59" s="186" t="s">
        <v>106</v>
      </c>
      <c r="B59" s="186"/>
      <c r="C59" s="186"/>
      <c r="D59" s="186"/>
      <c r="E59" s="186"/>
      <c r="F59" s="186"/>
      <c r="G59" s="51">
        <v>52</v>
      </c>
      <c r="H59" s="52">
        <v>379190</v>
      </c>
      <c r="I59" s="52">
        <v>226830</v>
      </c>
    </row>
    <row r="60" spans="1:9" ht="12.75" customHeight="1" x14ac:dyDescent="0.25">
      <c r="A60" s="185" t="s">
        <v>107</v>
      </c>
      <c r="B60" s="185"/>
      <c r="C60" s="185"/>
      <c r="D60" s="185"/>
      <c r="E60" s="185"/>
      <c r="F60" s="185"/>
      <c r="G60" s="53">
        <v>53</v>
      </c>
      <c r="H60" s="104">
        <f>SUM(H61:H69)</f>
        <v>1054</v>
      </c>
      <c r="I60" s="104">
        <f>SUM(I61:I69)</f>
        <v>50</v>
      </c>
    </row>
    <row r="61" spans="1:9" ht="12.75" customHeight="1" x14ac:dyDescent="0.25">
      <c r="A61" s="186" t="s">
        <v>76</v>
      </c>
      <c r="B61" s="186"/>
      <c r="C61" s="186"/>
      <c r="D61" s="186"/>
      <c r="E61" s="186"/>
      <c r="F61" s="186"/>
      <c r="G61" s="51">
        <v>54</v>
      </c>
      <c r="H61" s="52">
        <v>0</v>
      </c>
      <c r="I61" s="52">
        <v>0</v>
      </c>
    </row>
    <row r="62" spans="1:9" ht="12.75" customHeight="1" x14ac:dyDescent="0.25">
      <c r="A62" s="186" t="s">
        <v>77</v>
      </c>
      <c r="B62" s="186"/>
      <c r="C62" s="186"/>
      <c r="D62" s="186"/>
      <c r="E62" s="186"/>
      <c r="F62" s="186"/>
      <c r="G62" s="51">
        <v>55</v>
      </c>
      <c r="H62" s="52">
        <v>0</v>
      </c>
      <c r="I62" s="52">
        <v>0</v>
      </c>
    </row>
    <row r="63" spans="1:9" ht="12.75" customHeight="1" x14ac:dyDescent="0.25">
      <c r="A63" s="186" t="s">
        <v>78</v>
      </c>
      <c r="B63" s="186"/>
      <c r="C63" s="186"/>
      <c r="D63" s="186"/>
      <c r="E63" s="186"/>
      <c r="F63" s="186"/>
      <c r="G63" s="51">
        <v>56</v>
      </c>
      <c r="H63" s="52">
        <v>0</v>
      </c>
      <c r="I63" s="52">
        <v>0</v>
      </c>
    </row>
    <row r="64" spans="1:9" ht="12.75" customHeight="1" x14ac:dyDescent="0.25">
      <c r="A64" s="186" t="s">
        <v>79</v>
      </c>
      <c r="B64" s="186"/>
      <c r="C64" s="186"/>
      <c r="D64" s="186"/>
      <c r="E64" s="186"/>
      <c r="F64" s="186"/>
      <c r="G64" s="51">
        <v>57</v>
      </c>
      <c r="H64" s="52">
        <v>0</v>
      </c>
      <c r="I64" s="52">
        <v>0</v>
      </c>
    </row>
    <row r="65" spans="1:9" ht="12.75" customHeight="1" x14ac:dyDescent="0.25">
      <c r="A65" s="186" t="s">
        <v>80</v>
      </c>
      <c r="B65" s="186"/>
      <c r="C65" s="186"/>
      <c r="D65" s="186"/>
      <c r="E65" s="186"/>
      <c r="F65" s="186"/>
      <c r="G65" s="51">
        <v>58</v>
      </c>
      <c r="H65" s="52">
        <v>0</v>
      </c>
      <c r="I65" s="52">
        <v>0</v>
      </c>
    </row>
    <row r="66" spans="1:9" ht="12.75" customHeight="1" x14ac:dyDescent="0.25">
      <c r="A66" s="186" t="s">
        <v>81</v>
      </c>
      <c r="B66" s="186"/>
      <c r="C66" s="186"/>
      <c r="D66" s="186"/>
      <c r="E66" s="186"/>
      <c r="F66" s="186"/>
      <c r="G66" s="51">
        <v>59</v>
      </c>
      <c r="H66" s="52">
        <v>0</v>
      </c>
      <c r="I66" s="52">
        <v>0</v>
      </c>
    </row>
    <row r="67" spans="1:9" ht="12.75" customHeight="1" x14ac:dyDescent="0.25">
      <c r="A67" s="186" t="s">
        <v>82</v>
      </c>
      <c r="B67" s="186"/>
      <c r="C67" s="186"/>
      <c r="D67" s="186"/>
      <c r="E67" s="186"/>
      <c r="F67" s="186"/>
      <c r="G67" s="51">
        <v>60</v>
      </c>
      <c r="H67" s="52">
        <v>0</v>
      </c>
      <c r="I67" s="52">
        <v>0</v>
      </c>
    </row>
    <row r="68" spans="1:9" ht="12.75" customHeight="1" x14ac:dyDescent="0.25">
      <c r="A68" s="186" t="s">
        <v>83</v>
      </c>
      <c r="B68" s="186"/>
      <c r="C68" s="186"/>
      <c r="D68" s="186"/>
      <c r="E68" s="186"/>
      <c r="F68" s="186"/>
      <c r="G68" s="51">
        <v>61</v>
      </c>
      <c r="H68" s="52">
        <v>1054</v>
      </c>
      <c r="I68" s="52">
        <v>50</v>
      </c>
    </row>
    <row r="69" spans="1:9" ht="12.75" customHeight="1" x14ac:dyDescent="0.25">
      <c r="A69" s="186" t="s">
        <v>108</v>
      </c>
      <c r="B69" s="186"/>
      <c r="C69" s="186"/>
      <c r="D69" s="186"/>
      <c r="E69" s="186"/>
      <c r="F69" s="186"/>
      <c r="G69" s="51">
        <v>62</v>
      </c>
      <c r="H69" s="52">
        <v>0</v>
      </c>
      <c r="I69" s="52">
        <v>0</v>
      </c>
    </row>
    <row r="70" spans="1:9" ht="12.75" customHeight="1" x14ac:dyDescent="0.25">
      <c r="A70" s="186" t="s">
        <v>109</v>
      </c>
      <c r="B70" s="186"/>
      <c r="C70" s="186"/>
      <c r="D70" s="186"/>
      <c r="E70" s="186"/>
      <c r="F70" s="186"/>
      <c r="G70" s="51">
        <v>63</v>
      </c>
      <c r="H70" s="52">
        <v>4262053</v>
      </c>
      <c r="I70" s="52">
        <v>6033033</v>
      </c>
    </row>
    <row r="71" spans="1:9" ht="28.5" customHeight="1" x14ac:dyDescent="0.25">
      <c r="A71" s="183" t="s">
        <v>110</v>
      </c>
      <c r="B71" s="183"/>
      <c r="C71" s="183"/>
      <c r="D71" s="183"/>
      <c r="E71" s="183"/>
      <c r="F71" s="183"/>
      <c r="G71" s="51">
        <v>64</v>
      </c>
      <c r="H71" s="52">
        <v>1060350</v>
      </c>
      <c r="I71" s="52">
        <v>756756</v>
      </c>
    </row>
    <row r="72" spans="1:9" ht="12.75" customHeight="1" x14ac:dyDescent="0.25">
      <c r="A72" s="184" t="s">
        <v>111</v>
      </c>
      <c r="B72" s="184"/>
      <c r="C72" s="184"/>
      <c r="D72" s="184"/>
      <c r="E72" s="184"/>
      <c r="F72" s="184"/>
      <c r="G72" s="53">
        <v>65</v>
      </c>
      <c r="H72" s="104">
        <f>H8+H9+H44+H71</f>
        <v>180876749</v>
      </c>
      <c r="I72" s="104">
        <f>I8+I9+I44+I71</f>
        <v>180480020</v>
      </c>
    </row>
    <row r="73" spans="1:9" ht="12.75" customHeight="1" x14ac:dyDescent="0.25">
      <c r="A73" s="183" t="s">
        <v>112</v>
      </c>
      <c r="B73" s="183"/>
      <c r="C73" s="183"/>
      <c r="D73" s="183"/>
      <c r="E73" s="183"/>
      <c r="F73" s="183"/>
      <c r="G73" s="51">
        <v>66</v>
      </c>
      <c r="H73" s="52">
        <v>9222292</v>
      </c>
      <c r="I73" s="52">
        <v>8299160</v>
      </c>
    </row>
    <row r="74" spans="1:9" x14ac:dyDescent="0.25">
      <c r="A74" s="182" t="s">
        <v>113</v>
      </c>
      <c r="B74" s="182"/>
      <c r="C74" s="182"/>
      <c r="D74" s="182"/>
      <c r="E74" s="182"/>
      <c r="F74" s="182"/>
      <c r="G74" s="182"/>
      <c r="H74" s="182"/>
      <c r="I74" s="182"/>
    </row>
    <row r="75" spans="1:9" ht="12.75" customHeight="1" x14ac:dyDescent="0.25">
      <c r="A75" s="184" t="s">
        <v>436</v>
      </c>
      <c r="B75" s="184"/>
      <c r="C75" s="184"/>
      <c r="D75" s="184"/>
      <c r="E75" s="184"/>
      <c r="F75" s="184"/>
      <c r="G75" s="53">
        <v>67</v>
      </c>
      <c r="H75" s="105">
        <f>H76+H77+H78+H84+H85+H91+H94+H97</f>
        <v>98907353</v>
      </c>
      <c r="I75" s="105">
        <f>I76+I77+I78+I84+I85+I91+I94+I97</f>
        <v>108936161</v>
      </c>
    </row>
    <row r="76" spans="1:9" ht="12.75" customHeight="1" x14ac:dyDescent="0.25">
      <c r="A76" s="201" t="s">
        <v>115</v>
      </c>
      <c r="B76" s="202"/>
      <c r="C76" s="202"/>
      <c r="D76" s="202"/>
      <c r="E76" s="202"/>
      <c r="F76" s="203"/>
      <c r="G76" s="51">
        <v>68</v>
      </c>
      <c r="H76" s="52">
        <v>54594592</v>
      </c>
      <c r="I76" s="52">
        <v>54594592</v>
      </c>
    </row>
    <row r="77" spans="1:9" ht="12.75" customHeight="1" x14ac:dyDescent="0.25">
      <c r="A77" s="201" t="s">
        <v>116</v>
      </c>
      <c r="B77" s="202"/>
      <c r="C77" s="202"/>
      <c r="D77" s="202"/>
      <c r="E77" s="202"/>
      <c r="F77" s="203"/>
      <c r="G77" s="51">
        <v>69</v>
      </c>
      <c r="H77" s="52">
        <v>25893236</v>
      </c>
      <c r="I77" s="52">
        <v>25893236</v>
      </c>
    </row>
    <row r="78" spans="1:9" ht="12.75" customHeight="1" x14ac:dyDescent="0.25">
      <c r="A78" s="185" t="s">
        <v>117</v>
      </c>
      <c r="B78" s="185"/>
      <c r="C78" s="185"/>
      <c r="D78" s="185"/>
      <c r="E78" s="185"/>
      <c r="F78" s="185"/>
      <c r="G78" s="53">
        <v>70</v>
      </c>
      <c r="H78" s="105">
        <f>SUM(H79:H83)</f>
        <v>10012039</v>
      </c>
      <c r="I78" s="105">
        <f>SUM(I79:I83)</f>
        <v>10012039</v>
      </c>
    </row>
    <row r="79" spans="1:9" ht="12.75" customHeight="1" x14ac:dyDescent="0.25">
      <c r="A79" s="186" t="s">
        <v>118</v>
      </c>
      <c r="B79" s="186"/>
      <c r="C79" s="186"/>
      <c r="D79" s="186"/>
      <c r="E79" s="186"/>
      <c r="F79" s="186"/>
      <c r="G79" s="51">
        <v>71</v>
      </c>
      <c r="H79" s="52">
        <v>885798</v>
      </c>
      <c r="I79" s="52">
        <v>885798</v>
      </c>
    </row>
    <row r="80" spans="1:9" ht="12.75" customHeight="1" x14ac:dyDescent="0.25">
      <c r="A80" s="186" t="s">
        <v>119</v>
      </c>
      <c r="B80" s="186"/>
      <c r="C80" s="186"/>
      <c r="D80" s="186"/>
      <c r="E80" s="186"/>
      <c r="F80" s="186"/>
      <c r="G80" s="51">
        <v>72</v>
      </c>
      <c r="H80" s="52">
        <v>793595</v>
      </c>
      <c r="I80" s="52">
        <v>793595</v>
      </c>
    </row>
    <row r="81" spans="1:9" ht="12.75" customHeight="1" x14ac:dyDescent="0.25">
      <c r="A81" s="186" t="s">
        <v>120</v>
      </c>
      <c r="B81" s="186"/>
      <c r="C81" s="186"/>
      <c r="D81" s="186"/>
      <c r="E81" s="186"/>
      <c r="F81" s="186"/>
      <c r="G81" s="51">
        <v>73</v>
      </c>
      <c r="H81" s="52">
        <v>-793595</v>
      </c>
      <c r="I81" s="52">
        <v>-793595</v>
      </c>
    </row>
    <row r="82" spans="1:9" ht="12.75" customHeight="1" x14ac:dyDescent="0.25">
      <c r="A82" s="186" t="s">
        <v>121</v>
      </c>
      <c r="B82" s="186"/>
      <c r="C82" s="186"/>
      <c r="D82" s="186"/>
      <c r="E82" s="186"/>
      <c r="F82" s="186"/>
      <c r="G82" s="51">
        <v>74</v>
      </c>
      <c r="H82" s="52">
        <v>16639</v>
      </c>
      <c r="I82" s="52">
        <v>16639</v>
      </c>
    </row>
    <row r="83" spans="1:9" ht="12.75" customHeight="1" x14ac:dyDescent="0.25">
      <c r="A83" s="186" t="s">
        <v>122</v>
      </c>
      <c r="B83" s="186"/>
      <c r="C83" s="186"/>
      <c r="D83" s="186"/>
      <c r="E83" s="186"/>
      <c r="F83" s="186"/>
      <c r="G83" s="51">
        <v>75</v>
      </c>
      <c r="H83" s="52">
        <v>9109602</v>
      </c>
      <c r="I83" s="52">
        <v>9109602</v>
      </c>
    </row>
    <row r="84" spans="1:9" ht="12.75" customHeight="1" x14ac:dyDescent="0.25">
      <c r="A84" s="200" t="s">
        <v>123</v>
      </c>
      <c r="B84" s="200"/>
      <c r="C84" s="200"/>
      <c r="D84" s="200"/>
      <c r="E84" s="200"/>
      <c r="F84" s="200"/>
      <c r="G84" s="54">
        <v>76</v>
      </c>
      <c r="H84" s="55">
        <v>-4060866</v>
      </c>
      <c r="I84" s="55">
        <v>-2757843</v>
      </c>
    </row>
    <row r="85" spans="1:9" ht="12.75" customHeight="1" x14ac:dyDescent="0.25">
      <c r="A85" s="185" t="s">
        <v>386</v>
      </c>
      <c r="B85" s="185"/>
      <c r="C85" s="185"/>
      <c r="D85" s="185"/>
      <c r="E85" s="185"/>
      <c r="F85" s="185"/>
      <c r="G85" s="53">
        <v>77</v>
      </c>
      <c r="H85" s="104">
        <f>H86+H87+H88+H89+H90</f>
        <v>-7725738</v>
      </c>
      <c r="I85" s="104">
        <f>I86+I87+I88+I89+I90</f>
        <v>-7884293</v>
      </c>
    </row>
    <row r="86" spans="1:9" ht="12.75" customHeight="1" x14ac:dyDescent="0.25">
      <c r="A86" s="186" t="s">
        <v>124</v>
      </c>
      <c r="B86" s="186"/>
      <c r="C86" s="186"/>
      <c r="D86" s="186"/>
      <c r="E86" s="186"/>
      <c r="F86" s="186"/>
      <c r="G86" s="51">
        <v>78</v>
      </c>
      <c r="H86" s="52">
        <v>0</v>
      </c>
      <c r="I86" s="52">
        <v>0</v>
      </c>
    </row>
    <row r="87" spans="1:9" ht="12.75" customHeight="1" x14ac:dyDescent="0.25">
      <c r="A87" s="186" t="s">
        <v>125</v>
      </c>
      <c r="B87" s="186"/>
      <c r="C87" s="186"/>
      <c r="D87" s="186"/>
      <c r="E87" s="186"/>
      <c r="F87" s="186"/>
      <c r="G87" s="51">
        <v>79</v>
      </c>
      <c r="H87" s="52">
        <v>0</v>
      </c>
      <c r="I87" s="52">
        <v>0</v>
      </c>
    </row>
    <row r="88" spans="1:9" ht="12.75" customHeight="1" x14ac:dyDescent="0.25">
      <c r="A88" s="186" t="s">
        <v>126</v>
      </c>
      <c r="B88" s="186"/>
      <c r="C88" s="186"/>
      <c r="D88" s="186"/>
      <c r="E88" s="186"/>
      <c r="F88" s="186"/>
      <c r="G88" s="51">
        <v>80</v>
      </c>
      <c r="H88" s="52">
        <v>0</v>
      </c>
      <c r="I88" s="52">
        <v>0</v>
      </c>
    </row>
    <row r="89" spans="1:9" ht="12.75" customHeight="1" x14ac:dyDescent="0.25">
      <c r="A89" s="201" t="s">
        <v>341</v>
      </c>
      <c r="B89" s="202"/>
      <c r="C89" s="202"/>
      <c r="D89" s="202"/>
      <c r="E89" s="202"/>
      <c r="F89" s="203"/>
      <c r="G89" s="51">
        <v>81</v>
      </c>
      <c r="H89" s="52">
        <v>0</v>
      </c>
      <c r="I89" s="52">
        <v>0</v>
      </c>
    </row>
    <row r="90" spans="1:9" ht="12.75" customHeight="1" x14ac:dyDescent="0.25">
      <c r="A90" s="201" t="s">
        <v>342</v>
      </c>
      <c r="B90" s="202"/>
      <c r="C90" s="202"/>
      <c r="D90" s="202"/>
      <c r="E90" s="202"/>
      <c r="F90" s="203"/>
      <c r="G90" s="51">
        <v>82</v>
      </c>
      <c r="H90" s="52">
        <v>-7725738</v>
      </c>
      <c r="I90" s="52">
        <v>-7884293</v>
      </c>
    </row>
    <row r="91" spans="1:9" ht="23.45" customHeight="1" x14ac:dyDescent="0.25">
      <c r="A91" s="185" t="s">
        <v>387</v>
      </c>
      <c r="B91" s="185"/>
      <c r="C91" s="185"/>
      <c r="D91" s="185"/>
      <c r="E91" s="185"/>
      <c r="F91" s="185"/>
      <c r="G91" s="53">
        <v>83</v>
      </c>
      <c r="H91" s="104">
        <f>H92-H93</f>
        <v>18062299</v>
      </c>
      <c r="I91" s="104">
        <f>I92-I93</f>
        <v>19774116</v>
      </c>
    </row>
    <row r="92" spans="1:9" ht="12.75" customHeight="1" x14ac:dyDescent="0.25">
      <c r="A92" s="186" t="s">
        <v>127</v>
      </c>
      <c r="B92" s="186"/>
      <c r="C92" s="186"/>
      <c r="D92" s="186"/>
      <c r="E92" s="186"/>
      <c r="F92" s="186"/>
      <c r="G92" s="51">
        <v>84</v>
      </c>
      <c r="H92" s="52">
        <v>18062299</v>
      </c>
      <c r="I92" s="52">
        <v>19774116</v>
      </c>
    </row>
    <row r="93" spans="1:9" ht="12.75" customHeight="1" x14ac:dyDescent="0.25">
      <c r="A93" s="186" t="s">
        <v>128</v>
      </c>
      <c r="B93" s="186"/>
      <c r="C93" s="186"/>
      <c r="D93" s="186"/>
      <c r="E93" s="186"/>
      <c r="F93" s="186"/>
      <c r="G93" s="51">
        <v>85</v>
      </c>
      <c r="H93" s="52">
        <v>0</v>
      </c>
      <c r="I93" s="52">
        <v>0</v>
      </c>
    </row>
    <row r="94" spans="1:9" ht="12.75" customHeight="1" x14ac:dyDescent="0.25">
      <c r="A94" s="185" t="s">
        <v>388</v>
      </c>
      <c r="B94" s="185"/>
      <c r="C94" s="185"/>
      <c r="D94" s="185"/>
      <c r="E94" s="185"/>
      <c r="F94" s="185"/>
      <c r="G94" s="53">
        <v>86</v>
      </c>
      <c r="H94" s="104">
        <f>H95-H96</f>
        <v>2131791</v>
      </c>
      <c r="I94" s="104">
        <f>I95-I96</f>
        <v>9304314</v>
      </c>
    </row>
    <row r="95" spans="1:9" ht="12.75" customHeight="1" x14ac:dyDescent="0.25">
      <c r="A95" s="186" t="s">
        <v>129</v>
      </c>
      <c r="B95" s="186"/>
      <c r="C95" s="186"/>
      <c r="D95" s="186"/>
      <c r="E95" s="186"/>
      <c r="F95" s="186"/>
      <c r="G95" s="51">
        <v>87</v>
      </c>
      <c r="H95" s="52">
        <v>2131791</v>
      </c>
      <c r="I95" s="52">
        <v>9304314</v>
      </c>
    </row>
    <row r="96" spans="1:9" ht="12.75" customHeight="1" x14ac:dyDescent="0.25">
      <c r="A96" s="186" t="s">
        <v>130</v>
      </c>
      <c r="B96" s="186"/>
      <c r="C96" s="186"/>
      <c r="D96" s="186"/>
      <c r="E96" s="186"/>
      <c r="F96" s="186"/>
      <c r="G96" s="51">
        <v>88</v>
      </c>
      <c r="H96" s="52">
        <v>0</v>
      </c>
      <c r="I96" s="52">
        <v>0</v>
      </c>
    </row>
    <row r="97" spans="1:9" ht="12.75" customHeight="1" x14ac:dyDescent="0.25">
      <c r="A97" s="186" t="s">
        <v>131</v>
      </c>
      <c r="B97" s="186"/>
      <c r="C97" s="186"/>
      <c r="D97" s="186"/>
      <c r="E97" s="186"/>
      <c r="F97" s="186"/>
      <c r="G97" s="51">
        <v>89</v>
      </c>
      <c r="H97" s="52">
        <v>0</v>
      </c>
      <c r="I97" s="52">
        <v>0</v>
      </c>
    </row>
    <row r="98" spans="1:9" ht="12.75" customHeight="1" x14ac:dyDescent="0.25">
      <c r="A98" s="184" t="s">
        <v>389</v>
      </c>
      <c r="B98" s="184"/>
      <c r="C98" s="184"/>
      <c r="D98" s="184"/>
      <c r="E98" s="184"/>
      <c r="F98" s="184"/>
      <c r="G98" s="53">
        <v>90</v>
      </c>
      <c r="H98" s="104">
        <f>SUM(H99:H104)</f>
        <v>465618</v>
      </c>
      <c r="I98" s="104">
        <f>SUM(I99:I104)</f>
        <v>465768</v>
      </c>
    </row>
    <row r="99" spans="1:9" ht="12.75" customHeight="1" x14ac:dyDescent="0.25">
      <c r="A99" s="186" t="s">
        <v>132</v>
      </c>
      <c r="B99" s="186"/>
      <c r="C99" s="186"/>
      <c r="D99" s="186"/>
      <c r="E99" s="186"/>
      <c r="F99" s="186"/>
      <c r="G99" s="51">
        <v>91</v>
      </c>
      <c r="H99" s="52">
        <v>307054</v>
      </c>
      <c r="I99" s="52">
        <v>306927</v>
      </c>
    </row>
    <row r="100" spans="1:9" ht="12.75" customHeight="1" x14ac:dyDescent="0.25">
      <c r="A100" s="186" t="s">
        <v>133</v>
      </c>
      <c r="B100" s="186"/>
      <c r="C100" s="186"/>
      <c r="D100" s="186"/>
      <c r="E100" s="186"/>
      <c r="F100" s="186"/>
      <c r="G100" s="51">
        <v>92</v>
      </c>
      <c r="H100" s="52">
        <v>0</v>
      </c>
      <c r="I100" s="52">
        <v>0</v>
      </c>
    </row>
    <row r="101" spans="1:9" ht="12.75" customHeight="1" x14ac:dyDescent="0.25">
      <c r="A101" s="186" t="s">
        <v>134</v>
      </c>
      <c r="B101" s="186"/>
      <c r="C101" s="186"/>
      <c r="D101" s="186"/>
      <c r="E101" s="186"/>
      <c r="F101" s="186"/>
      <c r="G101" s="51">
        <v>93</v>
      </c>
      <c r="H101" s="52">
        <v>0</v>
      </c>
      <c r="I101" s="52">
        <v>0</v>
      </c>
    </row>
    <row r="102" spans="1:9" ht="12.75" customHeight="1" x14ac:dyDescent="0.25">
      <c r="A102" s="186" t="s">
        <v>135</v>
      </c>
      <c r="B102" s="186"/>
      <c r="C102" s="186"/>
      <c r="D102" s="186"/>
      <c r="E102" s="186"/>
      <c r="F102" s="186"/>
      <c r="G102" s="51">
        <v>94</v>
      </c>
      <c r="H102" s="52">
        <v>0</v>
      </c>
      <c r="I102" s="52">
        <v>0</v>
      </c>
    </row>
    <row r="103" spans="1:9" ht="12.75" customHeight="1" x14ac:dyDescent="0.25">
      <c r="A103" s="186" t="s">
        <v>136</v>
      </c>
      <c r="B103" s="186"/>
      <c r="C103" s="186"/>
      <c r="D103" s="186"/>
      <c r="E103" s="186"/>
      <c r="F103" s="186"/>
      <c r="G103" s="51">
        <v>95</v>
      </c>
      <c r="H103" s="52">
        <v>0</v>
      </c>
      <c r="I103" s="52">
        <v>0</v>
      </c>
    </row>
    <row r="104" spans="1:9" ht="12.75" customHeight="1" x14ac:dyDescent="0.25">
      <c r="A104" s="186" t="s">
        <v>137</v>
      </c>
      <c r="B104" s="186"/>
      <c r="C104" s="186"/>
      <c r="D104" s="186"/>
      <c r="E104" s="186"/>
      <c r="F104" s="186"/>
      <c r="G104" s="51">
        <v>96</v>
      </c>
      <c r="H104" s="52">
        <v>158564</v>
      </c>
      <c r="I104" s="52">
        <v>158841</v>
      </c>
    </row>
    <row r="105" spans="1:9" ht="12.75" customHeight="1" x14ac:dyDescent="0.25">
      <c r="A105" s="184" t="s">
        <v>390</v>
      </c>
      <c r="B105" s="184"/>
      <c r="C105" s="184"/>
      <c r="D105" s="184"/>
      <c r="E105" s="184"/>
      <c r="F105" s="184"/>
      <c r="G105" s="53">
        <v>97</v>
      </c>
      <c r="H105" s="104">
        <f>SUM(H106:H116)</f>
        <v>20168465</v>
      </c>
      <c r="I105" s="104">
        <f>SUM(I106:I116)</f>
        <v>21958018</v>
      </c>
    </row>
    <row r="106" spans="1:9" ht="12.75" customHeight="1" x14ac:dyDescent="0.25">
      <c r="A106" s="186" t="s">
        <v>138</v>
      </c>
      <c r="B106" s="186"/>
      <c r="C106" s="186"/>
      <c r="D106" s="186"/>
      <c r="E106" s="186"/>
      <c r="F106" s="186"/>
      <c r="G106" s="51">
        <v>98</v>
      </c>
      <c r="H106" s="52">
        <v>0</v>
      </c>
      <c r="I106" s="52">
        <v>0</v>
      </c>
    </row>
    <row r="107" spans="1:9" ht="24.6" customHeight="1" x14ac:dyDescent="0.25">
      <c r="A107" s="186" t="s">
        <v>139</v>
      </c>
      <c r="B107" s="186"/>
      <c r="C107" s="186"/>
      <c r="D107" s="186"/>
      <c r="E107" s="186"/>
      <c r="F107" s="186"/>
      <c r="G107" s="51">
        <v>99</v>
      </c>
      <c r="H107" s="52">
        <v>0</v>
      </c>
      <c r="I107" s="52">
        <v>0</v>
      </c>
    </row>
    <row r="108" spans="1:9" ht="12.75" customHeight="1" x14ac:dyDescent="0.25">
      <c r="A108" s="186" t="s">
        <v>140</v>
      </c>
      <c r="B108" s="186"/>
      <c r="C108" s="186"/>
      <c r="D108" s="186"/>
      <c r="E108" s="186"/>
      <c r="F108" s="186"/>
      <c r="G108" s="51">
        <v>100</v>
      </c>
      <c r="H108" s="52">
        <v>0</v>
      </c>
      <c r="I108" s="52">
        <v>0</v>
      </c>
    </row>
    <row r="109" spans="1:9" ht="21.6" customHeight="1" x14ac:dyDescent="0.25">
      <c r="A109" s="186" t="s">
        <v>141</v>
      </c>
      <c r="B109" s="186"/>
      <c r="C109" s="186"/>
      <c r="D109" s="186"/>
      <c r="E109" s="186"/>
      <c r="F109" s="186"/>
      <c r="G109" s="51">
        <v>101</v>
      </c>
      <c r="H109" s="52">
        <v>0</v>
      </c>
      <c r="I109" s="52">
        <v>0</v>
      </c>
    </row>
    <row r="110" spans="1:9" ht="12.75" customHeight="1" x14ac:dyDescent="0.25">
      <c r="A110" s="186" t="s">
        <v>142</v>
      </c>
      <c r="B110" s="186"/>
      <c r="C110" s="186"/>
      <c r="D110" s="186"/>
      <c r="E110" s="186"/>
      <c r="F110" s="186"/>
      <c r="G110" s="51">
        <v>102</v>
      </c>
      <c r="H110" s="52">
        <v>0</v>
      </c>
      <c r="I110" s="52">
        <v>25500</v>
      </c>
    </row>
    <row r="111" spans="1:9" ht="12.75" customHeight="1" x14ac:dyDescent="0.25">
      <c r="A111" s="186" t="s">
        <v>143</v>
      </c>
      <c r="B111" s="186"/>
      <c r="C111" s="186"/>
      <c r="D111" s="186"/>
      <c r="E111" s="186"/>
      <c r="F111" s="186"/>
      <c r="G111" s="51">
        <v>103</v>
      </c>
      <c r="H111" s="52">
        <v>17850312</v>
      </c>
      <c r="I111" s="52">
        <v>19930970</v>
      </c>
    </row>
    <row r="112" spans="1:9" ht="12.75" customHeight="1" x14ac:dyDescent="0.25">
      <c r="A112" s="186" t="s">
        <v>144</v>
      </c>
      <c r="B112" s="186"/>
      <c r="C112" s="186"/>
      <c r="D112" s="186"/>
      <c r="E112" s="186"/>
      <c r="F112" s="186"/>
      <c r="G112" s="51">
        <v>104</v>
      </c>
      <c r="H112" s="52">
        <v>0</v>
      </c>
      <c r="I112" s="52">
        <v>0</v>
      </c>
    </row>
    <row r="113" spans="1:9" ht="12.75" customHeight="1" x14ac:dyDescent="0.25">
      <c r="A113" s="186" t="s">
        <v>145</v>
      </c>
      <c r="B113" s="186"/>
      <c r="C113" s="186"/>
      <c r="D113" s="186"/>
      <c r="E113" s="186"/>
      <c r="F113" s="186"/>
      <c r="G113" s="51">
        <v>105</v>
      </c>
      <c r="H113" s="52">
        <v>0</v>
      </c>
      <c r="I113" s="52">
        <v>0</v>
      </c>
    </row>
    <row r="114" spans="1:9" ht="12.75" customHeight="1" x14ac:dyDescent="0.25">
      <c r="A114" s="186" t="s">
        <v>325</v>
      </c>
      <c r="B114" s="186"/>
      <c r="C114" s="186"/>
      <c r="D114" s="186"/>
      <c r="E114" s="186"/>
      <c r="F114" s="186"/>
      <c r="G114" s="51">
        <v>106</v>
      </c>
      <c r="H114" s="52">
        <v>0</v>
      </c>
      <c r="I114" s="52">
        <v>0</v>
      </c>
    </row>
    <row r="115" spans="1:9" ht="12.75" customHeight="1" x14ac:dyDescent="0.25">
      <c r="A115" s="186" t="s">
        <v>146</v>
      </c>
      <c r="B115" s="186"/>
      <c r="C115" s="186"/>
      <c r="D115" s="186"/>
      <c r="E115" s="186"/>
      <c r="F115" s="186"/>
      <c r="G115" s="51">
        <v>107</v>
      </c>
      <c r="H115" s="52">
        <v>1380469</v>
      </c>
      <c r="I115" s="52">
        <v>979879</v>
      </c>
    </row>
    <row r="116" spans="1:9" ht="12.75" customHeight="1" x14ac:dyDescent="0.25">
      <c r="A116" s="186" t="s">
        <v>147</v>
      </c>
      <c r="B116" s="186"/>
      <c r="C116" s="186"/>
      <c r="D116" s="186"/>
      <c r="E116" s="186"/>
      <c r="F116" s="186"/>
      <c r="G116" s="51">
        <v>108</v>
      </c>
      <c r="H116" s="52">
        <v>937684</v>
      </c>
      <c r="I116" s="52">
        <v>1021669</v>
      </c>
    </row>
    <row r="117" spans="1:9" ht="12.75" customHeight="1" x14ac:dyDescent="0.25">
      <c r="A117" s="184" t="s">
        <v>391</v>
      </c>
      <c r="B117" s="184"/>
      <c r="C117" s="184"/>
      <c r="D117" s="184"/>
      <c r="E117" s="184"/>
      <c r="F117" s="184"/>
      <c r="G117" s="53">
        <v>109</v>
      </c>
      <c r="H117" s="104">
        <f>SUM(H118:H131)</f>
        <v>60548611</v>
      </c>
      <c r="I117" s="104">
        <f>SUM(I118:I131)</f>
        <v>48735045</v>
      </c>
    </row>
    <row r="118" spans="1:9" ht="12.75" customHeight="1" x14ac:dyDescent="0.25">
      <c r="A118" s="186" t="s">
        <v>138</v>
      </c>
      <c r="B118" s="186"/>
      <c r="C118" s="186"/>
      <c r="D118" s="186"/>
      <c r="E118" s="186"/>
      <c r="F118" s="186"/>
      <c r="G118" s="51">
        <v>110</v>
      </c>
      <c r="H118" s="52">
        <v>0</v>
      </c>
      <c r="I118" s="52">
        <v>0</v>
      </c>
    </row>
    <row r="119" spans="1:9" ht="24.75" customHeight="1" x14ac:dyDescent="0.25">
      <c r="A119" s="186" t="s">
        <v>139</v>
      </c>
      <c r="B119" s="186"/>
      <c r="C119" s="186"/>
      <c r="D119" s="186"/>
      <c r="E119" s="186"/>
      <c r="F119" s="186"/>
      <c r="G119" s="51">
        <v>111</v>
      </c>
      <c r="H119" s="52">
        <v>0</v>
      </c>
      <c r="I119" s="52">
        <v>0</v>
      </c>
    </row>
    <row r="120" spans="1:9" ht="12.75" customHeight="1" x14ac:dyDescent="0.25">
      <c r="A120" s="186" t="s">
        <v>140</v>
      </c>
      <c r="B120" s="186"/>
      <c r="C120" s="186"/>
      <c r="D120" s="186"/>
      <c r="E120" s="186"/>
      <c r="F120" s="186"/>
      <c r="G120" s="51">
        <v>112</v>
      </c>
      <c r="H120" s="52">
        <v>12595</v>
      </c>
      <c r="I120" s="52">
        <v>15133</v>
      </c>
    </row>
    <row r="121" spans="1:9" ht="25.5" customHeight="1" x14ac:dyDescent="0.25">
      <c r="A121" s="186" t="s">
        <v>141</v>
      </c>
      <c r="B121" s="186"/>
      <c r="C121" s="186"/>
      <c r="D121" s="186"/>
      <c r="E121" s="186"/>
      <c r="F121" s="186"/>
      <c r="G121" s="51">
        <v>113</v>
      </c>
      <c r="H121" s="52">
        <v>0</v>
      </c>
      <c r="I121" s="52">
        <v>0</v>
      </c>
    </row>
    <row r="122" spans="1:9" ht="12.75" customHeight="1" x14ac:dyDescent="0.25">
      <c r="A122" s="186" t="s">
        <v>142</v>
      </c>
      <c r="B122" s="186"/>
      <c r="C122" s="186"/>
      <c r="D122" s="186"/>
      <c r="E122" s="186"/>
      <c r="F122" s="186"/>
      <c r="G122" s="51">
        <v>114</v>
      </c>
      <c r="H122" s="52">
        <v>2281768</v>
      </c>
      <c r="I122" s="52">
        <v>0</v>
      </c>
    </row>
    <row r="123" spans="1:9" ht="12.75" customHeight="1" x14ac:dyDescent="0.25">
      <c r="A123" s="186" t="s">
        <v>143</v>
      </c>
      <c r="B123" s="186"/>
      <c r="C123" s="186"/>
      <c r="D123" s="186"/>
      <c r="E123" s="186"/>
      <c r="F123" s="186"/>
      <c r="G123" s="51">
        <v>115</v>
      </c>
      <c r="H123" s="52">
        <v>24474508</v>
      </c>
      <c r="I123" s="52">
        <v>16461845</v>
      </c>
    </row>
    <row r="124" spans="1:9" ht="12.75" customHeight="1" x14ac:dyDescent="0.25">
      <c r="A124" s="186" t="s">
        <v>144</v>
      </c>
      <c r="B124" s="186"/>
      <c r="C124" s="186"/>
      <c r="D124" s="186"/>
      <c r="E124" s="186"/>
      <c r="F124" s="186"/>
      <c r="G124" s="51">
        <v>116</v>
      </c>
      <c r="H124" s="52">
        <v>5937617</v>
      </c>
      <c r="I124" s="52">
        <v>9136706</v>
      </c>
    </row>
    <row r="125" spans="1:9" ht="12.75" customHeight="1" x14ac:dyDescent="0.25">
      <c r="A125" s="186" t="s">
        <v>145</v>
      </c>
      <c r="B125" s="186"/>
      <c r="C125" s="186"/>
      <c r="D125" s="186"/>
      <c r="E125" s="186"/>
      <c r="F125" s="186"/>
      <c r="G125" s="51">
        <v>117</v>
      </c>
      <c r="H125" s="52">
        <v>21671360</v>
      </c>
      <c r="I125" s="52">
        <v>17301861</v>
      </c>
    </row>
    <row r="126" spans="1:9" x14ac:dyDescent="0.25">
      <c r="A126" s="186" t="s">
        <v>325</v>
      </c>
      <c r="B126" s="186"/>
      <c r="C126" s="186"/>
      <c r="D126" s="186"/>
      <c r="E126" s="186"/>
      <c r="F126" s="186"/>
      <c r="G126" s="51">
        <v>118</v>
      </c>
      <c r="H126" s="52">
        <v>0</v>
      </c>
      <c r="I126" s="52">
        <v>0</v>
      </c>
    </row>
    <row r="127" spans="1:9" x14ac:dyDescent="0.25">
      <c r="A127" s="186" t="s">
        <v>148</v>
      </c>
      <c r="B127" s="186"/>
      <c r="C127" s="186"/>
      <c r="D127" s="186"/>
      <c r="E127" s="186"/>
      <c r="F127" s="186"/>
      <c r="G127" s="51">
        <v>119</v>
      </c>
      <c r="H127" s="52">
        <v>1774895</v>
      </c>
      <c r="I127" s="52">
        <v>1863978</v>
      </c>
    </row>
    <row r="128" spans="1:9" x14ac:dyDescent="0.25">
      <c r="A128" s="186" t="s">
        <v>149</v>
      </c>
      <c r="B128" s="186"/>
      <c r="C128" s="186"/>
      <c r="D128" s="186"/>
      <c r="E128" s="186"/>
      <c r="F128" s="186"/>
      <c r="G128" s="51">
        <v>120</v>
      </c>
      <c r="H128" s="52">
        <v>2111310</v>
      </c>
      <c r="I128" s="52">
        <v>2110023</v>
      </c>
    </row>
    <row r="129" spans="1:9" x14ac:dyDescent="0.25">
      <c r="A129" s="186" t="s">
        <v>150</v>
      </c>
      <c r="B129" s="186"/>
      <c r="C129" s="186"/>
      <c r="D129" s="186"/>
      <c r="E129" s="186"/>
      <c r="F129" s="186"/>
      <c r="G129" s="51">
        <v>121</v>
      </c>
      <c r="H129" s="52">
        <v>22349</v>
      </c>
      <c r="I129" s="52">
        <v>22349</v>
      </c>
    </row>
    <row r="130" spans="1:9" ht="27.75" customHeight="1" x14ac:dyDescent="0.25">
      <c r="A130" s="186" t="s">
        <v>151</v>
      </c>
      <c r="B130" s="186"/>
      <c r="C130" s="186"/>
      <c r="D130" s="186"/>
      <c r="E130" s="186"/>
      <c r="F130" s="186"/>
      <c r="G130" s="51">
        <v>122</v>
      </c>
      <c r="H130" s="52">
        <v>0</v>
      </c>
      <c r="I130" s="52">
        <v>0</v>
      </c>
    </row>
    <row r="131" spans="1:9" x14ac:dyDescent="0.25">
      <c r="A131" s="186" t="s">
        <v>152</v>
      </c>
      <c r="B131" s="186"/>
      <c r="C131" s="186"/>
      <c r="D131" s="186"/>
      <c r="E131" s="186"/>
      <c r="F131" s="186"/>
      <c r="G131" s="51">
        <v>123</v>
      </c>
      <c r="H131" s="52">
        <v>2262209</v>
      </c>
      <c r="I131" s="52">
        <v>1823150</v>
      </c>
    </row>
    <row r="132" spans="1:9" ht="22.15" customHeight="1" x14ac:dyDescent="0.25">
      <c r="A132" s="183" t="s">
        <v>153</v>
      </c>
      <c r="B132" s="183"/>
      <c r="C132" s="183"/>
      <c r="D132" s="183"/>
      <c r="E132" s="183"/>
      <c r="F132" s="183"/>
      <c r="G132" s="51">
        <v>124</v>
      </c>
      <c r="H132" s="52">
        <v>786702</v>
      </c>
      <c r="I132" s="52">
        <v>385028</v>
      </c>
    </row>
    <row r="133" spans="1:9" x14ac:dyDescent="0.25">
      <c r="A133" s="184" t="s">
        <v>392</v>
      </c>
      <c r="B133" s="184"/>
      <c r="C133" s="184"/>
      <c r="D133" s="184"/>
      <c r="E133" s="184"/>
      <c r="F133" s="184"/>
      <c r="G133" s="53">
        <v>125</v>
      </c>
      <c r="H133" s="104">
        <f>H75+H98+H105+H117+H132</f>
        <v>180876749</v>
      </c>
      <c r="I133" s="104">
        <f>I75+I98+I105+I117+I132</f>
        <v>180480020</v>
      </c>
    </row>
    <row r="134" spans="1:9" x14ac:dyDescent="0.25">
      <c r="A134" s="183" t="s">
        <v>154</v>
      </c>
      <c r="B134" s="183"/>
      <c r="C134" s="183"/>
      <c r="D134" s="183"/>
      <c r="E134" s="183"/>
      <c r="F134" s="183"/>
      <c r="G134" s="51">
        <v>126</v>
      </c>
      <c r="H134" s="52">
        <v>9222292</v>
      </c>
      <c r="I134" s="52">
        <v>8299160</v>
      </c>
    </row>
  </sheetData>
  <mergeCells count="134">
    <mergeCell ref="A129:F129"/>
    <mergeCell ref="A130:F130"/>
    <mergeCell ref="A131:F131"/>
    <mergeCell ref="A132:F132"/>
    <mergeCell ref="A133:F133"/>
    <mergeCell ref="A134:F134"/>
    <mergeCell ref="A123:F123"/>
    <mergeCell ref="A124:F124"/>
    <mergeCell ref="A125:F125"/>
    <mergeCell ref="A126:F126"/>
    <mergeCell ref="A127:F127"/>
    <mergeCell ref="A128:F128"/>
    <mergeCell ref="A117:F117"/>
    <mergeCell ref="A118:F118"/>
    <mergeCell ref="A119:F119"/>
    <mergeCell ref="A120:F120"/>
    <mergeCell ref="A121:F121"/>
    <mergeCell ref="A122:F122"/>
    <mergeCell ref="A111:F111"/>
    <mergeCell ref="A112:F112"/>
    <mergeCell ref="A113:F113"/>
    <mergeCell ref="A114:F114"/>
    <mergeCell ref="A115:F115"/>
    <mergeCell ref="A116:F116"/>
    <mergeCell ref="A105:F105"/>
    <mergeCell ref="A106:F106"/>
    <mergeCell ref="A107:F107"/>
    <mergeCell ref="A108:F108"/>
    <mergeCell ref="A109:F109"/>
    <mergeCell ref="A110:F110"/>
    <mergeCell ref="A99:F99"/>
    <mergeCell ref="A100:F100"/>
    <mergeCell ref="A101:F101"/>
    <mergeCell ref="A102:F102"/>
    <mergeCell ref="A103:F103"/>
    <mergeCell ref="A104:F104"/>
    <mergeCell ref="A93:F93"/>
    <mergeCell ref="A94:F94"/>
    <mergeCell ref="A95:F95"/>
    <mergeCell ref="A96:F96"/>
    <mergeCell ref="A97:F97"/>
    <mergeCell ref="A98:F98"/>
    <mergeCell ref="A85:F85"/>
    <mergeCell ref="A86:F86"/>
    <mergeCell ref="A87:F87"/>
    <mergeCell ref="A88:F88"/>
    <mergeCell ref="A91:F91"/>
    <mergeCell ref="A92:F92"/>
    <mergeCell ref="A89:F89"/>
    <mergeCell ref="A90:F90"/>
    <mergeCell ref="A79:F79"/>
    <mergeCell ref="A80:F80"/>
    <mergeCell ref="A81:F81"/>
    <mergeCell ref="A82:F82"/>
    <mergeCell ref="A83:F83"/>
    <mergeCell ref="A84:F84"/>
    <mergeCell ref="A73:F73"/>
    <mergeCell ref="A74:I74"/>
    <mergeCell ref="A75:F75"/>
    <mergeCell ref="A76:F76"/>
    <mergeCell ref="A77:F77"/>
    <mergeCell ref="A78:F78"/>
    <mergeCell ref="A67:F67"/>
    <mergeCell ref="A68:F68"/>
    <mergeCell ref="A69:F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3:F13"/>
    <mergeCell ref="A14:F14"/>
    <mergeCell ref="A15:F15"/>
    <mergeCell ref="A16:F16"/>
    <mergeCell ref="A17:F17"/>
    <mergeCell ref="A18:F18"/>
    <mergeCell ref="A7:I7"/>
    <mergeCell ref="A8:F8"/>
    <mergeCell ref="A9:F9"/>
    <mergeCell ref="A10:F10"/>
    <mergeCell ref="A11:F11"/>
    <mergeCell ref="A12:F12"/>
    <mergeCell ref="A1:I1"/>
    <mergeCell ref="A2:I2"/>
    <mergeCell ref="A3:I3"/>
    <mergeCell ref="A4:I4"/>
    <mergeCell ref="A5:F5"/>
    <mergeCell ref="A6:F6"/>
  </mergeCells>
  <dataValidations count="7">
    <dataValidation type="whole" operator="greaterThanOrEqual" allowBlank="1" showInputMessage="1" showErrorMessage="1" errorTitle="Pogrešan upis" error="Dopušten je upis samo pozitivnih cjelobrojnih vrijednosti ili nule" sqref="H98:I134 H95:I96 H92:I93 H8:I73 H76:I76" xr:uid="{00000000-0002-0000-0100-000000000000}">
      <formula1>0</formula1>
    </dataValidation>
    <dataValidation type="whole" operator="notEqual" allowBlank="1" showInputMessage="1" showErrorMessage="1" errorTitle="Pogrešan upis" error="Dopušten je upis samo cjelobrojnih vrijednosti ili nule" sqref="H97:I97 H94:I94 H77:I91 H75:I75" xr:uid="{992BE74C-965E-4F8D-9AB0-482CFCD054D8}">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2000000}">
      <formula1>999999999999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4000000}">
      <formula1>9999999999</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5000000}">
      <formula1>9999999999</formula1>
    </dataValidation>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6000000}">
      <formula1>0</formula1>
    </dataValidation>
  </dataValidations>
  <pageMargins left="0.7" right="0.7" top="0.75" bottom="0.75" header="0.3" footer="0.3"/>
  <pageSetup paperSize="9" scale="74" orientation="portrait" r:id="rId1"/>
  <rowBreaks count="1" manualBreakCount="1">
    <brk id="73"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view="pageBreakPreview" zoomScaleNormal="85" zoomScaleSheetLayoutView="100" workbookViewId="0">
      <selection sqref="A1:I1"/>
    </sheetView>
  </sheetViews>
  <sheetFormatPr defaultRowHeight="12.75" x14ac:dyDescent="0.2"/>
  <cols>
    <col min="1" max="5" width="9.140625" style="58"/>
    <col min="6" max="6" width="18.7109375" style="58" customWidth="1"/>
    <col min="7" max="7" width="9.140625" style="58"/>
    <col min="8" max="11" width="16" style="65" customWidth="1"/>
    <col min="12" max="263" width="9.140625" style="58"/>
    <col min="264" max="264" width="9.85546875" style="58" bestFit="1" customWidth="1"/>
    <col min="265" max="265" width="11.7109375" style="58" bestFit="1" customWidth="1"/>
    <col min="266" max="519" width="9.140625" style="58"/>
    <col min="520" max="520" width="9.85546875" style="58" bestFit="1" customWidth="1"/>
    <col min="521" max="521" width="11.7109375" style="58" bestFit="1" customWidth="1"/>
    <col min="522" max="775" width="9.140625" style="58"/>
    <col min="776" max="776" width="9.85546875" style="58" bestFit="1" customWidth="1"/>
    <col min="777" max="777" width="11.7109375" style="58" bestFit="1" customWidth="1"/>
    <col min="778" max="1031" width="9.140625" style="58"/>
    <col min="1032" max="1032" width="9.85546875" style="58" bestFit="1" customWidth="1"/>
    <col min="1033" max="1033" width="11.7109375" style="58" bestFit="1" customWidth="1"/>
    <col min="1034" max="1287" width="9.140625" style="58"/>
    <col min="1288" max="1288" width="9.85546875" style="58" bestFit="1" customWidth="1"/>
    <col min="1289" max="1289" width="11.7109375" style="58" bestFit="1" customWidth="1"/>
    <col min="1290" max="1543" width="9.140625" style="58"/>
    <col min="1544" max="1544" width="9.85546875" style="58" bestFit="1" customWidth="1"/>
    <col min="1545" max="1545" width="11.7109375" style="58" bestFit="1" customWidth="1"/>
    <col min="1546" max="1799" width="9.140625" style="58"/>
    <col min="1800" max="1800" width="9.85546875" style="58" bestFit="1" customWidth="1"/>
    <col min="1801" max="1801" width="11.7109375" style="58" bestFit="1" customWidth="1"/>
    <col min="1802" max="2055" width="9.140625" style="58"/>
    <col min="2056" max="2056" width="9.85546875" style="58" bestFit="1" customWidth="1"/>
    <col min="2057" max="2057" width="11.7109375" style="58" bestFit="1" customWidth="1"/>
    <col min="2058" max="2311" width="9.140625" style="58"/>
    <col min="2312" max="2312" width="9.85546875" style="58" bestFit="1" customWidth="1"/>
    <col min="2313" max="2313" width="11.7109375" style="58" bestFit="1" customWidth="1"/>
    <col min="2314" max="2567" width="9.140625" style="58"/>
    <col min="2568" max="2568" width="9.85546875" style="58" bestFit="1" customWidth="1"/>
    <col min="2569" max="2569" width="11.7109375" style="58" bestFit="1" customWidth="1"/>
    <col min="2570" max="2823" width="9.140625" style="58"/>
    <col min="2824" max="2824" width="9.85546875" style="58" bestFit="1" customWidth="1"/>
    <col min="2825" max="2825" width="11.7109375" style="58" bestFit="1" customWidth="1"/>
    <col min="2826" max="3079" width="9.140625" style="58"/>
    <col min="3080" max="3080" width="9.85546875" style="58" bestFit="1" customWidth="1"/>
    <col min="3081" max="3081" width="11.7109375" style="58" bestFit="1" customWidth="1"/>
    <col min="3082" max="3335" width="9.140625" style="58"/>
    <col min="3336" max="3336" width="9.85546875" style="58" bestFit="1" customWidth="1"/>
    <col min="3337" max="3337" width="11.7109375" style="58" bestFit="1" customWidth="1"/>
    <col min="3338" max="3591" width="9.140625" style="58"/>
    <col min="3592" max="3592" width="9.85546875" style="58" bestFit="1" customWidth="1"/>
    <col min="3593" max="3593" width="11.7109375" style="58" bestFit="1" customWidth="1"/>
    <col min="3594" max="3847" width="9.140625" style="58"/>
    <col min="3848" max="3848" width="9.85546875" style="58" bestFit="1" customWidth="1"/>
    <col min="3849" max="3849" width="11.7109375" style="58" bestFit="1" customWidth="1"/>
    <col min="3850" max="4103" width="9.140625" style="58"/>
    <col min="4104" max="4104" width="9.85546875" style="58" bestFit="1" customWidth="1"/>
    <col min="4105" max="4105" width="11.7109375" style="58" bestFit="1" customWidth="1"/>
    <col min="4106" max="4359" width="9.140625" style="58"/>
    <col min="4360" max="4360" width="9.85546875" style="58" bestFit="1" customWidth="1"/>
    <col min="4361" max="4361" width="11.7109375" style="58" bestFit="1" customWidth="1"/>
    <col min="4362" max="4615" width="9.140625" style="58"/>
    <col min="4616" max="4616" width="9.85546875" style="58" bestFit="1" customWidth="1"/>
    <col min="4617" max="4617" width="11.7109375" style="58" bestFit="1" customWidth="1"/>
    <col min="4618" max="4871" width="9.140625" style="58"/>
    <col min="4872" max="4872" width="9.85546875" style="58" bestFit="1" customWidth="1"/>
    <col min="4873" max="4873" width="11.7109375" style="58" bestFit="1" customWidth="1"/>
    <col min="4874" max="5127" width="9.140625" style="58"/>
    <col min="5128" max="5128" width="9.85546875" style="58" bestFit="1" customWidth="1"/>
    <col min="5129" max="5129" width="11.7109375" style="58" bestFit="1" customWidth="1"/>
    <col min="5130" max="5383" width="9.140625" style="58"/>
    <col min="5384" max="5384" width="9.85546875" style="58" bestFit="1" customWidth="1"/>
    <col min="5385" max="5385" width="11.7109375" style="58" bestFit="1" customWidth="1"/>
    <col min="5386" max="5639" width="9.140625" style="58"/>
    <col min="5640" max="5640" width="9.85546875" style="58" bestFit="1" customWidth="1"/>
    <col min="5641" max="5641" width="11.7109375" style="58" bestFit="1" customWidth="1"/>
    <col min="5642" max="5895" width="9.140625" style="58"/>
    <col min="5896" max="5896" width="9.85546875" style="58" bestFit="1" customWidth="1"/>
    <col min="5897" max="5897" width="11.7109375" style="58" bestFit="1" customWidth="1"/>
    <col min="5898" max="6151" width="9.140625" style="58"/>
    <col min="6152" max="6152" width="9.85546875" style="58" bestFit="1" customWidth="1"/>
    <col min="6153" max="6153" width="11.7109375" style="58" bestFit="1" customWidth="1"/>
    <col min="6154" max="6407" width="9.140625" style="58"/>
    <col min="6408" max="6408" width="9.85546875" style="58" bestFit="1" customWidth="1"/>
    <col min="6409" max="6409" width="11.7109375" style="58" bestFit="1" customWidth="1"/>
    <col min="6410" max="6663" width="9.140625" style="58"/>
    <col min="6664" max="6664" width="9.85546875" style="58" bestFit="1" customWidth="1"/>
    <col min="6665" max="6665" width="11.7109375" style="58" bestFit="1" customWidth="1"/>
    <col min="6666" max="6919" width="9.140625" style="58"/>
    <col min="6920" max="6920" width="9.85546875" style="58" bestFit="1" customWidth="1"/>
    <col min="6921" max="6921" width="11.7109375" style="58" bestFit="1" customWidth="1"/>
    <col min="6922" max="7175" width="9.140625" style="58"/>
    <col min="7176" max="7176" width="9.85546875" style="58" bestFit="1" customWidth="1"/>
    <col min="7177" max="7177" width="11.7109375" style="58" bestFit="1" customWidth="1"/>
    <col min="7178" max="7431" width="9.140625" style="58"/>
    <col min="7432" max="7432" width="9.85546875" style="58" bestFit="1" customWidth="1"/>
    <col min="7433" max="7433" width="11.7109375" style="58" bestFit="1" customWidth="1"/>
    <col min="7434" max="7687" width="9.140625" style="58"/>
    <col min="7688" max="7688" width="9.85546875" style="58" bestFit="1" customWidth="1"/>
    <col min="7689" max="7689" width="11.7109375" style="58" bestFit="1" customWidth="1"/>
    <col min="7690" max="7943" width="9.140625" style="58"/>
    <col min="7944" max="7944" width="9.85546875" style="58" bestFit="1" customWidth="1"/>
    <col min="7945" max="7945" width="11.7109375" style="58" bestFit="1" customWidth="1"/>
    <col min="7946" max="8199" width="9.140625" style="58"/>
    <col min="8200" max="8200" width="9.85546875" style="58" bestFit="1" customWidth="1"/>
    <col min="8201" max="8201" width="11.7109375" style="58" bestFit="1" customWidth="1"/>
    <col min="8202" max="8455" width="9.140625" style="58"/>
    <col min="8456" max="8456" width="9.85546875" style="58" bestFit="1" customWidth="1"/>
    <col min="8457" max="8457" width="11.7109375" style="58" bestFit="1" customWidth="1"/>
    <col min="8458" max="8711" width="9.140625" style="58"/>
    <col min="8712" max="8712" width="9.85546875" style="58" bestFit="1" customWidth="1"/>
    <col min="8713" max="8713" width="11.7109375" style="58" bestFit="1" customWidth="1"/>
    <col min="8714" max="8967" width="9.140625" style="58"/>
    <col min="8968" max="8968" width="9.85546875" style="58" bestFit="1" customWidth="1"/>
    <col min="8969" max="8969" width="11.7109375" style="58" bestFit="1" customWidth="1"/>
    <col min="8970" max="9223" width="9.140625" style="58"/>
    <col min="9224" max="9224" width="9.85546875" style="58" bestFit="1" customWidth="1"/>
    <col min="9225" max="9225" width="11.7109375" style="58" bestFit="1" customWidth="1"/>
    <col min="9226" max="9479" width="9.140625" style="58"/>
    <col min="9480" max="9480" width="9.85546875" style="58" bestFit="1" customWidth="1"/>
    <col min="9481" max="9481" width="11.7109375" style="58" bestFit="1" customWidth="1"/>
    <col min="9482" max="9735" width="9.140625" style="58"/>
    <col min="9736" max="9736" width="9.85546875" style="58" bestFit="1" customWidth="1"/>
    <col min="9737" max="9737" width="11.7109375" style="58" bestFit="1" customWidth="1"/>
    <col min="9738" max="9991" width="9.140625" style="58"/>
    <col min="9992" max="9992" width="9.85546875" style="58" bestFit="1" customWidth="1"/>
    <col min="9993" max="9993" width="11.7109375" style="58" bestFit="1" customWidth="1"/>
    <col min="9994" max="10247" width="9.140625" style="58"/>
    <col min="10248" max="10248" width="9.85546875" style="58" bestFit="1" customWidth="1"/>
    <col min="10249" max="10249" width="11.7109375" style="58" bestFit="1" customWidth="1"/>
    <col min="10250" max="10503" width="9.140625" style="58"/>
    <col min="10504" max="10504" width="9.85546875" style="58" bestFit="1" customWidth="1"/>
    <col min="10505" max="10505" width="11.7109375" style="58" bestFit="1" customWidth="1"/>
    <col min="10506" max="10759" width="9.140625" style="58"/>
    <col min="10760" max="10760" width="9.85546875" style="58" bestFit="1" customWidth="1"/>
    <col min="10761" max="10761" width="11.7109375" style="58" bestFit="1" customWidth="1"/>
    <col min="10762" max="11015" width="9.140625" style="58"/>
    <col min="11016" max="11016" width="9.85546875" style="58" bestFit="1" customWidth="1"/>
    <col min="11017" max="11017" width="11.7109375" style="58" bestFit="1" customWidth="1"/>
    <col min="11018" max="11271" width="9.140625" style="58"/>
    <col min="11272" max="11272" width="9.85546875" style="58" bestFit="1" customWidth="1"/>
    <col min="11273" max="11273" width="11.7109375" style="58" bestFit="1" customWidth="1"/>
    <col min="11274" max="11527" width="9.140625" style="58"/>
    <col min="11528" max="11528" width="9.85546875" style="58" bestFit="1" customWidth="1"/>
    <col min="11529" max="11529" width="11.7109375" style="58" bestFit="1" customWidth="1"/>
    <col min="11530" max="11783" width="9.140625" style="58"/>
    <col min="11784" max="11784" width="9.85546875" style="58" bestFit="1" customWidth="1"/>
    <col min="11785" max="11785" width="11.7109375" style="58" bestFit="1" customWidth="1"/>
    <col min="11786" max="12039" width="9.140625" style="58"/>
    <col min="12040" max="12040" width="9.85546875" style="58" bestFit="1" customWidth="1"/>
    <col min="12041" max="12041" width="11.7109375" style="58" bestFit="1" customWidth="1"/>
    <col min="12042" max="12295" width="9.140625" style="58"/>
    <col min="12296" max="12296" width="9.85546875" style="58" bestFit="1" customWidth="1"/>
    <col min="12297" max="12297" width="11.7109375" style="58" bestFit="1" customWidth="1"/>
    <col min="12298" max="12551" width="9.140625" style="58"/>
    <col min="12552" max="12552" width="9.85546875" style="58" bestFit="1" customWidth="1"/>
    <col min="12553" max="12553" width="11.7109375" style="58" bestFit="1" customWidth="1"/>
    <col min="12554" max="12807" width="9.140625" style="58"/>
    <col min="12808" max="12808" width="9.85546875" style="58" bestFit="1" customWidth="1"/>
    <col min="12809" max="12809" width="11.7109375" style="58" bestFit="1" customWidth="1"/>
    <col min="12810" max="13063" width="9.140625" style="58"/>
    <col min="13064" max="13064" width="9.85546875" style="58" bestFit="1" customWidth="1"/>
    <col min="13065" max="13065" width="11.7109375" style="58" bestFit="1" customWidth="1"/>
    <col min="13066" max="13319" width="9.140625" style="58"/>
    <col min="13320" max="13320" width="9.85546875" style="58" bestFit="1" customWidth="1"/>
    <col min="13321" max="13321" width="11.7109375" style="58" bestFit="1" customWidth="1"/>
    <col min="13322" max="13575" width="9.140625" style="58"/>
    <col min="13576" max="13576" width="9.85546875" style="58" bestFit="1" customWidth="1"/>
    <col min="13577" max="13577" width="11.7109375" style="58" bestFit="1" customWidth="1"/>
    <col min="13578" max="13831" width="9.140625" style="58"/>
    <col min="13832" max="13832" width="9.85546875" style="58" bestFit="1" customWidth="1"/>
    <col min="13833" max="13833" width="11.7109375" style="58" bestFit="1" customWidth="1"/>
    <col min="13834" max="14087" width="9.140625" style="58"/>
    <col min="14088" max="14088" width="9.85546875" style="58" bestFit="1" customWidth="1"/>
    <col min="14089" max="14089" width="11.7109375" style="58" bestFit="1" customWidth="1"/>
    <col min="14090" max="14343" width="9.140625" style="58"/>
    <col min="14344" max="14344" width="9.85546875" style="58" bestFit="1" customWidth="1"/>
    <col min="14345" max="14345" width="11.7109375" style="58" bestFit="1" customWidth="1"/>
    <col min="14346" max="14599" width="9.140625" style="58"/>
    <col min="14600" max="14600" width="9.85546875" style="58" bestFit="1" customWidth="1"/>
    <col min="14601" max="14601" width="11.7109375" style="58" bestFit="1" customWidth="1"/>
    <col min="14602" max="14855" width="9.140625" style="58"/>
    <col min="14856" max="14856" width="9.85546875" style="58" bestFit="1" customWidth="1"/>
    <col min="14857" max="14857" width="11.7109375" style="58" bestFit="1" customWidth="1"/>
    <col min="14858" max="15111" width="9.140625" style="58"/>
    <col min="15112" max="15112" width="9.85546875" style="58" bestFit="1" customWidth="1"/>
    <col min="15113" max="15113" width="11.7109375" style="58" bestFit="1" customWidth="1"/>
    <col min="15114" max="15367" width="9.140625" style="58"/>
    <col min="15368" max="15368" width="9.85546875" style="58" bestFit="1" customWidth="1"/>
    <col min="15369" max="15369" width="11.7109375" style="58" bestFit="1" customWidth="1"/>
    <col min="15370" max="15623" width="9.140625" style="58"/>
    <col min="15624" max="15624" width="9.85546875" style="58" bestFit="1" customWidth="1"/>
    <col min="15625" max="15625" width="11.7109375" style="58" bestFit="1" customWidth="1"/>
    <col min="15626" max="15879" width="9.140625" style="58"/>
    <col min="15880" max="15880" width="9.85546875" style="58" bestFit="1" customWidth="1"/>
    <col min="15881" max="15881" width="11.7109375" style="58" bestFit="1" customWidth="1"/>
    <col min="15882" max="16135" width="9.140625" style="58"/>
    <col min="16136" max="16136" width="9.85546875" style="58" bestFit="1" customWidth="1"/>
    <col min="16137" max="16137" width="11.7109375" style="58" bestFit="1" customWidth="1"/>
    <col min="16138" max="16384" width="9.140625" style="58"/>
  </cols>
  <sheetData>
    <row r="1" spans="1:11" ht="15" x14ac:dyDescent="0.2">
      <c r="A1" s="204" t="s">
        <v>158</v>
      </c>
      <c r="B1" s="205"/>
      <c r="C1" s="205"/>
      <c r="D1" s="205"/>
      <c r="E1" s="205"/>
      <c r="F1" s="205"/>
      <c r="G1" s="205"/>
      <c r="H1" s="205"/>
      <c r="I1" s="205"/>
      <c r="J1" s="57"/>
      <c r="K1" s="57"/>
    </row>
    <row r="2" spans="1:11" ht="15" x14ac:dyDescent="0.25">
      <c r="A2" s="206" t="s">
        <v>434</v>
      </c>
      <c r="B2" s="190"/>
      <c r="C2" s="190"/>
      <c r="D2" s="190"/>
      <c r="E2" s="190"/>
      <c r="F2" s="190"/>
      <c r="G2" s="190"/>
      <c r="H2" s="190"/>
      <c r="I2" s="190"/>
      <c r="J2" s="57"/>
      <c r="K2" s="57"/>
    </row>
    <row r="3" spans="1:11" ht="15" customHeight="1" x14ac:dyDescent="0.2">
      <c r="A3" s="207" t="s">
        <v>429</v>
      </c>
      <c r="B3" s="207"/>
      <c r="C3" s="207"/>
      <c r="D3" s="207"/>
      <c r="E3" s="207"/>
      <c r="F3" s="207"/>
      <c r="G3" s="207"/>
      <c r="H3" s="207"/>
      <c r="I3" s="207"/>
      <c r="J3" s="207"/>
      <c r="K3" s="207"/>
    </row>
    <row r="4" spans="1:11" ht="15" x14ac:dyDescent="0.25">
      <c r="A4" s="208" t="s">
        <v>327</v>
      </c>
      <c r="B4" s="209"/>
      <c r="C4" s="209"/>
      <c r="D4" s="209"/>
      <c r="E4" s="209"/>
      <c r="F4" s="209"/>
      <c r="G4" s="209"/>
      <c r="H4" s="209"/>
      <c r="I4" s="209"/>
      <c r="J4" s="210"/>
      <c r="K4" s="210"/>
    </row>
    <row r="5" spans="1:11" ht="22.15" customHeight="1" x14ac:dyDescent="0.2">
      <c r="A5" s="211" t="s">
        <v>56</v>
      </c>
      <c r="B5" s="196"/>
      <c r="C5" s="196"/>
      <c r="D5" s="196"/>
      <c r="E5" s="196"/>
      <c r="F5" s="196"/>
      <c r="G5" s="211" t="s">
        <v>57</v>
      </c>
      <c r="H5" s="212" t="s">
        <v>326</v>
      </c>
      <c r="I5" s="213"/>
      <c r="J5" s="212" t="s">
        <v>155</v>
      </c>
      <c r="K5" s="213"/>
    </row>
    <row r="6" spans="1:11" x14ac:dyDescent="0.2">
      <c r="A6" s="196"/>
      <c r="B6" s="196"/>
      <c r="C6" s="196"/>
      <c r="D6" s="196"/>
      <c r="E6" s="196"/>
      <c r="F6" s="196"/>
      <c r="G6" s="196"/>
      <c r="H6" s="59" t="s">
        <v>157</v>
      </c>
      <c r="I6" s="59" t="s">
        <v>156</v>
      </c>
      <c r="J6" s="59" t="s">
        <v>157</v>
      </c>
      <c r="K6" s="59" t="s">
        <v>156</v>
      </c>
    </row>
    <row r="7" spans="1:11" ht="15" x14ac:dyDescent="0.2">
      <c r="A7" s="217">
        <v>1</v>
      </c>
      <c r="B7" s="198"/>
      <c r="C7" s="198"/>
      <c r="D7" s="198"/>
      <c r="E7" s="198"/>
      <c r="F7" s="198"/>
      <c r="G7" s="60">
        <v>2</v>
      </c>
      <c r="H7" s="59">
        <v>3</v>
      </c>
      <c r="I7" s="59">
        <v>4</v>
      </c>
      <c r="J7" s="59">
        <v>5</v>
      </c>
      <c r="K7" s="59">
        <v>6</v>
      </c>
    </row>
    <row r="8" spans="1:11" x14ac:dyDescent="0.2">
      <c r="A8" s="218" t="s">
        <v>393</v>
      </c>
      <c r="B8" s="218"/>
      <c r="C8" s="218"/>
      <c r="D8" s="218"/>
      <c r="E8" s="218"/>
      <c r="F8" s="218"/>
      <c r="G8" s="61">
        <v>1</v>
      </c>
      <c r="H8" s="103">
        <f>SUM(H9:H13)</f>
        <v>111525017</v>
      </c>
      <c r="I8" s="103">
        <f>SUM(I9:I13)</f>
        <v>31226382</v>
      </c>
      <c r="J8" s="103">
        <f>SUM(J9:J13)</f>
        <v>115201711</v>
      </c>
      <c r="K8" s="103">
        <f>SUM(K9:K13)</f>
        <v>40023085</v>
      </c>
    </row>
    <row r="9" spans="1:11" x14ac:dyDescent="0.2">
      <c r="A9" s="186" t="s">
        <v>159</v>
      </c>
      <c r="B9" s="186"/>
      <c r="C9" s="186"/>
      <c r="D9" s="186"/>
      <c r="E9" s="186"/>
      <c r="F9" s="186"/>
      <c r="G9" s="51">
        <v>2</v>
      </c>
      <c r="H9" s="102">
        <v>0</v>
      </c>
      <c r="I9" s="102">
        <v>0</v>
      </c>
      <c r="J9" s="102">
        <v>0</v>
      </c>
      <c r="K9" s="102">
        <v>0</v>
      </c>
    </row>
    <row r="10" spans="1:11" x14ac:dyDescent="0.2">
      <c r="A10" s="186" t="s">
        <v>160</v>
      </c>
      <c r="B10" s="186"/>
      <c r="C10" s="186"/>
      <c r="D10" s="186"/>
      <c r="E10" s="186"/>
      <c r="F10" s="186"/>
      <c r="G10" s="51">
        <v>3</v>
      </c>
      <c r="H10" s="102">
        <v>107575543</v>
      </c>
      <c r="I10" s="102">
        <v>30191569</v>
      </c>
      <c r="J10" s="102">
        <v>113637477</v>
      </c>
      <c r="K10" s="102">
        <v>39615138</v>
      </c>
    </row>
    <row r="11" spans="1:11" x14ac:dyDescent="0.2">
      <c r="A11" s="186" t="s">
        <v>161</v>
      </c>
      <c r="B11" s="186"/>
      <c r="C11" s="186"/>
      <c r="D11" s="186"/>
      <c r="E11" s="186"/>
      <c r="F11" s="186"/>
      <c r="G11" s="51">
        <v>4</v>
      </c>
      <c r="H11" s="102">
        <v>124129</v>
      </c>
      <c r="I11" s="102">
        <v>2126</v>
      </c>
      <c r="J11" s="102">
        <v>148943</v>
      </c>
      <c r="K11" s="102">
        <v>139830</v>
      </c>
    </row>
    <row r="12" spans="1:11" x14ac:dyDescent="0.2">
      <c r="A12" s="186" t="s">
        <v>162</v>
      </c>
      <c r="B12" s="186"/>
      <c r="C12" s="186"/>
      <c r="D12" s="186"/>
      <c r="E12" s="186"/>
      <c r="F12" s="186"/>
      <c r="G12" s="51">
        <v>5</v>
      </c>
      <c r="H12" s="102">
        <v>0</v>
      </c>
      <c r="I12" s="102">
        <v>0</v>
      </c>
      <c r="J12" s="102">
        <v>0</v>
      </c>
      <c r="K12" s="102">
        <v>0</v>
      </c>
    </row>
    <row r="13" spans="1:11" x14ac:dyDescent="0.2">
      <c r="A13" s="186" t="s">
        <v>163</v>
      </c>
      <c r="B13" s="186"/>
      <c r="C13" s="186"/>
      <c r="D13" s="186"/>
      <c r="E13" s="186"/>
      <c r="F13" s="186"/>
      <c r="G13" s="51">
        <v>6</v>
      </c>
      <c r="H13" s="102">
        <v>3825345</v>
      </c>
      <c r="I13" s="102">
        <v>1032687</v>
      </c>
      <c r="J13" s="102">
        <v>1415291</v>
      </c>
      <c r="K13" s="102">
        <v>268117</v>
      </c>
    </row>
    <row r="14" spans="1:11" x14ac:dyDescent="0.2">
      <c r="A14" s="214" t="s">
        <v>394</v>
      </c>
      <c r="B14" s="214"/>
      <c r="C14" s="214"/>
      <c r="D14" s="214"/>
      <c r="E14" s="214"/>
      <c r="F14" s="214"/>
      <c r="G14" s="61">
        <v>7</v>
      </c>
      <c r="H14" s="103">
        <f>H15+H16+H20+H24+H25+H26+H29+H36</f>
        <v>110342878</v>
      </c>
      <c r="I14" s="103">
        <f>I15+I16+I20+I24+I25+I26+I29+I36</f>
        <v>31498167</v>
      </c>
      <c r="J14" s="103">
        <f>J15+J16+J20+J24+J25+J26+J29+J36</f>
        <v>110278147</v>
      </c>
      <c r="K14" s="103">
        <f>K15+K16+K20+K24+K25+K26+K29+K36</f>
        <v>38773938</v>
      </c>
    </row>
    <row r="15" spans="1:11" ht="22.9" customHeight="1" x14ac:dyDescent="0.2">
      <c r="A15" s="186" t="s">
        <v>164</v>
      </c>
      <c r="B15" s="186"/>
      <c r="C15" s="186"/>
      <c r="D15" s="186"/>
      <c r="E15" s="186"/>
      <c r="F15" s="186"/>
      <c r="G15" s="51">
        <v>8</v>
      </c>
      <c r="H15" s="102">
        <v>229358</v>
      </c>
      <c r="I15" s="102">
        <v>142915</v>
      </c>
      <c r="J15" s="102">
        <v>-214808</v>
      </c>
      <c r="K15" s="102">
        <v>-158567</v>
      </c>
    </row>
    <row r="16" spans="1:11" x14ac:dyDescent="0.2">
      <c r="A16" s="215" t="s">
        <v>395</v>
      </c>
      <c r="B16" s="215"/>
      <c r="C16" s="215"/>
      <c r="D16" s="215"/>
      <c r="E16" s="215"/>
      <c r="F16" s="215"/>
      <c r="G16" s="61">
        <v>9</v>
      </c>
      <c r="H16" s="103">
        <f>SUM(H17:H19)</f>
        <v>73262087</v>
      </c>
      <c r="I16" s="103">
        <f>SUM(I17:I19)</f>
        <v>19363652</v>
      </c>
      <c r="J16" s="103">
        <f>SUM(J17:J19)</f>
        <v>69953734</v>
      </c>
      <c r="K16" s="103">
        <f>SUM(K17:K19)</f>
        <v>25110544</v>
      </c>
    </row>
    <row r="17" spans="1:11" x14ac:dyDescent="0.2">
      <c r="A17" s="216" t="s">
        <v>165</v>
      </c>
      <c r="B17" s="216"/>
      <c r="C17" s="216"/>
      <c r="D17" s="216"/>
      <c r="E17" s="216"/>
      <c r="F17" s="216"/>
      <c r="G17" s="51">
        <v>10</v>
      </c>
      <c r="H17" s="102">
        <v>46659384</v>
      </c>
      <c r="I17" s="102">
        <v>14066167</v>
      </c>
      <c r="J17" s="102">
        <v>52321349</v>
      </c>
      <c r="K17" s="102">
        <v>17710645</v>
      </c>
    </row>
    <row r="18" spans="1:11" x14ac:dyDescent="0.2">
      <c r="A18" s="216" t="s">
        <v>166</v>
      </c>
      <c r="B18" s="216"/>
      <c r="C18" s="216"/>
      <c r="D18" s="216"/>
      <c r="E18" s="216"/>
      <c r="F18" s="216"/>
      <c r="G18" s="51">
        <v>11</v>
      </c>
      <c r="H18" s="102">
        <v>18117305</v>
      </c>
      <c r="I18" s="102">
        <v>2564384</v>
      </c>
      <c r="J18" s="102">
        <v>8666478</v>
      </c>
      <c r="K18" s="102">
        <v>4063454</v>
      </c>
    </row>
    <row r="19" spans="1:11" x14ac:dyDescent="0.2">
      <c r="A19" s="216" t="s">
        <v>167</v>
      </c>
      <c r="B19" s="216"/>
      <c r="C19" s="216"/>
      <c r="D19" s="216"/>
      <c r="E19" s="216"/>
      <c r="F19" s="216"/>
      <c r="G19" s="51">
        <v>12</v>
      </c>
      <c r="H19" s="102">
        <v>8485398</v>
      </c>
      <c r="I19" s="102">
        <v>2733101</v>
      </c>
      <c r="J19" s="102">
        <v>8965907</v>
      </c>
      <c r="K19" s="102">
        <v>3336445</v>
      </c>
    </row>
    <row r="20" spans="1:11" x14ac:dyDescent="0.2">
      <c r="A20" s="215" t="s">
        <v>396</v>
      </c>
      <c r="B20" s="215"/>
      <c r="C20" s="215"/>
      <c r="D20" s="215"/>
      <c r="E20" s="215"/>
      <c r="F20" s="215"/>
      <c r="G20" s="61">
        <v>13</v>
      </c>
      <c r="H20" s="103">
        <f>SUM(H21:H23)</f>
        <v>23101197</v>
      </c>
      <c r="I20" s="103">
        <f>SUM(I21:I23)</f>
        <v>7713420</v>
      </c>
      <c r="J20" s="103">
        <f>SUM(J21:J23)</f>
        <v>25424979</v>
      </c>
      <c r="K20" s="103">
        <f>SUM(K21:K23)</f>
        <v>8622962</v>
      </c>
    </row>
    <row r="21" spans="1:11" x14ac:dyDescent="0.2">
      <c r="A21" s="216" t="s">
        <v>168</v>
      </c>
      <c r="B21" s="216"/>
      <c r="C21" s="216"/>
      <c r="D21" s="216"/>
      <c r="E21" s="216"/>
      <c r="F21" s="216"/>
      <c r="G21" s="51">
        <v>14</v>
      </c>
      <c r="H21" s="102">
        <v>14496816</v>
      </c>
      <c r="I21" s="102">
        <v>4825219</v>
      </c>
      <c r="J21" s="102">
        <v>15747826</v>
      </c>
      <c r="K21" s="102">
        <v>5152397</v>
      </c>
    </row>
    <row r="22" spans="1:11" x14ac:dyDescent="0.2">
      <c r="A22" s="216" t="s">
        <v>169</v>
      </c>
      <c r="B22" s="216"/>
      <c r="C22" s="216"/>
      <c r="D22" s="216"/>
      <c r="E22" s="216"/>
      <c r="F22" s="216"/>
      <c r="G22" s="51">
        <v>15</v>
      </c>
      <c r="H22" s="102">
        <v>5383087</v>
      </c>
      <c r="I22" s="102">
        <v>1803141</v>
      </c>
      <c r="J22" s="102">
        <v>6080146</v>
      </c>
      <c r="K22" s="102">
        <v>2202290</v>
      </c>
    </row>
    <row r="23" spans="1:11" x14ac:dyDescent="0.2">
      <c r="A23" s="216" t="s">
        <v>170</v>
      </c>
      <c r="B23" s="216"/>
      <c r="C23" s="216"/>
      <c r="D23" s="216"/>
      <c r="E23" s="216"/>
      <c r="F23" s="216"/>
      <c r="G23" s="51">
        <v>16</v>
      </c>
      <c r="H23" s="102">
        <v>3221294</v>
      </c>
      <c r="I23" s="102">
        <v>1085060</v>
      </c>
      <c r="J23" s="102">
        <v>3597007</v>
      </c>
      <c r="K23" s="102">
        <v>1268275</v>
      </c>
    </row>
    <row r="24" spans="1:11" x14ac:dyDescent="0.2">
      <c r="A24" s="186" t="s">
        <v>171</v>
      </c>
      <c r="B24" s="186"/>
      <c r="C24" s="186"/>
      <c r="D24" s="186"/>
      <c r="E24" s="186"/>
      <c r="F24" s="186"/>
      <c r="G24" s="51">
        <v>17</v>
      </c>
      <c r="H24" s="102">
        <v>7765868</v>
      </c>
      <c r="I24" s="102">
        <v>2698072</v>
      </c>
      <c r="J24" s="102">
        <v>9053767</v>
      </c>
      <c r="K24" s="102">
        <v>3232077</v>
      </c>
    </row>
    <row r="25" spans="1:11" x14ac:dyDescent="0.2">
      <c r="A25" s="186" t="s">
        <v>172</v>
      </c>
      <c r="B25" s="186"/>
      <c r="C25" s="186"/>
      <c r="D25" s="186"/>
      <c r="E25" s="186"/>
      <c r="F25" s="186"/>
      <c r="G25" s="51">
        <v>18</v>
      </c>
      <c r="H25" s="102">
        <v>3634778</v>
      </c>
      <c r="I25" s="102">
        <v>1226808</v>
      </c>
      <c r="J25" s="102">
        <v>5422811</v>
      </c>
      <c r="K25" s="102">
        <v>1856865</v>
      </c>
    </row>
    <row r="26" spans="1:11" x14ac:dyDescent="0.2">
      <c r="A26" s="215" t="s">
        <v>397</v>
      </c>
      <c r="B26" s="215"/>
      <c r="C26" s="215"/>
      <c r="D26" s="215"/>
      <c r="E26" s="215"/>
      <c r="F26" s="215"/>
      <c r="G26" s="61">
        <v>19</v>
      </c>
      <c r="H26" s="103">
        <f>H27+H28</f>
        <v>0</v>
      </c>
      <c r="I26" s="103">
        <f>I27+I28</f>
        <v>0</v>
      </c>
      <c r="J26" s="103">
        <f>J27+J28</f>
        <v>0</v>
      </c>
      <c r="K26" s="103">
        <f>K27+K28</f>
        <v>0</v>
      </c>
    </row>
    <row r="27" spans="1:11" x14ac:dyDescent="0.2">
      <c r="A27" s="216" t="s">
        <v>173</v>
      </c>
      <c r="B27" s="216"/>
      <c r="C27" s="216"/>
      <c r="D27" s="216"/>
      <c r="E27" s="216"/>
      <c r="F27" s="216"/>
      <c r="G27" s="51">
        <v>20</v>
      </c>
      <c r="H27" s="102">
        <v>0</v>
      </c>
      <c r="I27" s="102">
        <v>0</v>
      </c>
      <c r="J27" s="102">
        <v>0</v>
      </c>
      <c r="K27" s="102">
        <v>0</v>
      </c>
    </row>
    <row r="28" spans="1:11" x14ac:dyDescent="0.2">
      <c r="A28" s="216" t="s">
        <v>174</v>
      </c>
      <c r="B28" s="216"/>
      <c r="C28" s="216"/>
      <c r="D28" s="216"/>
      <c r="E28" s="216"/>
      <c r="F28" s="216"/>
      <c r="G28" s="51">
        <v>21</v>
      </c>
      <c r="H28" s="102">
        <v>0</v>
      </c>
      <c r="I28" s="102">
        <v>0</v>
      </c>
      <c r="J28" s="102">
        <v>0</v>
      </c>
      <c r="K28" s="102">
        <v>0</v>
      </c>
    </row>
    <row r="29" spans="1:11" x14ac:dyDescent="0.2">
      <c r="A29" s="215" t="s">
        <v>398</v>
      </c>
      <c r="B29" s="215"/>
      <c r="C29" s="215"/>
      <c r="D29" s="215"/>
      <c r="E29" s="215"/>
      <c r="F29" s="215"/>
      <c r="G29" s="61">
        <v>22</v>
      </c>
      <c r="H29" s="103">
        <f>SUM(H30:H35)</f>
        <v>0</v>
      </c>
      <c r="I29" s="103">
        <f>SUM(I30:I35)</f>
        <v>0</v>
      </c>
      <c r="J29" s="103">
        <f>SUM(J30:J35)</f>
        <v>0</v>
      </c>
      <c r="K29" s="103">
        <f>SUM(K30:K35)</f>
        <v>0</v>
      </c>
    </row>
    <row r="30" spans="1:11" x14ac:dyDescent="0.2">
      <c r="A30" s="216" t="s">
        <v>175</v>
      </c>
      <c r="B30" s="216"/>
      <c r="C30" s="216"/>
      <c r="D30" s="216"/>
      <c r="E30" s="216"/>
      <c r="F30" s="216"/>
      <c r="G30" s="51">
        <v>23</v>
      </c>
      <c r="H30" s="102">
        <v>0</v>
      </c>
      <c r="I30" s="102">
        <v>0</v>
      </c>
      <c r="J30" s="102">
        <v>0</v>
      </c>
      <c r="K30" s="102">
        <v>0</v>
      </c>
    </row>
    <row r="31" spans="1:11" x14ac:dyDescent="0.2">
      <c r="A31" s="216" t="s">
        <v>176</v>
      </c>
      <c r="B31" s="216"/>
      <c r="C31" s="216"/>
      <c r="D31" s="216"/>
      <c r="E31" s="216"/>
      <c r="F31" s="216"/>
      <c r="G31" s="51">
        <v>24</v>
      </c>
      <c r="H31" s="102">
        <v>0</v>
      </c>
      <c r="I31" s="102">
        <v>0</v>
      </c>
      <c r="J31" s="102">
        <v>0</v>
      </c>
      <c r="K31" s="102">
        <v>0</v>
      </c>
    </row>
    <row r="32" spans="1:11" x14ac:dyDescent="0.2">
      <c r="A32" s="216" t="s">
        <v>177</v>
      </c>
      <c r="B32" s="216"/>
      <c r="C32" s="216"/>
      <c r="D32" s="216"/>
      <c r="E32" s="216"/>
      <c r="F32" s="216"/>
      <c r="G32" s="51">
        <v>25</v>
      </c>
      <c r="H32" s="102">
        <v>0</v>
      </c>
      <c r="I32" s="102">
        <v>0</v>
      </c>
      <c r="J32" s="102">
        <v>0</v>
      </c>
      <c r="K32" s="102">
        <v>0</v>
      </c>
    </row>
    <row r="33" spans="1:11" x14ac:dyDescent="0.2">
      <c r="A33" s="216" t="s">
        <v>178</v>
      </c>
      <c r="B33" s="216"/>
      <c r="C33" s="216"/>
      <c r="D33" s="216"/>
      <c r="E33" s="216"/>
      <c r="F33" s="216"/>
      <c r="G33" s="51">
        <v>26</v>
      </c>
      <c r="H33" s="102">
        <v>0</v>
      </c>
      <c r="I33" s="102">
        <v>0</v>
      </c>
      <c r="J33" s="102">
        <v>0</v>
      </c>
      <c r="K33" s="102">
        <v>0</v>
      </c>
    </row>
    <row r="34" spans="1:11" x14ac:dyDescent="0.2">
      <c r="A34" s="216" t="s">
        <v>179</v>
      </c>
      <c r="B34" s="216"/>
      <c r="C34" s="216"/>
      <c r="D34" s="216"/>
      <c r="E34" s="216"/>
      <c r="F34" s="216"/>
      <c r="G34" s="51">
        <v>27</v>
      </c>
      <c r="H34" s="102">
        <v>0</v>
      </c>
      <c r="I34" s="102">
        <v>0</v>
      </c>
      <c r="J34" s="102">
        <v>0</v>
      </c>
      <c r="K34" s="102">
        <v>0</v>
      </c>
    </row>
    <row r="35" spans="1:11" x14ac:dyDescent="0.2">
      <c r="A35" s="216" t="s">
        <v>180</v>
      </c>
      <c r="B35" s="216"/>
      <c r="C35" s="216"/>
      <c r="D35" s="216"/>
      <c r="E35" s="216"/>
      <c r="F35" s="216"/>
      <c r="G35" s="51">
        <v>28</v>
      </c>
      <c r="H35" s="102">
        <v>0</v>
      </c>
      <c r="I35" s="102">
        <v>0</v>
      </c>
      <c r="J35" s="102">
        <v>0</v>
      </c>
      <c r="K35" s="102">
        <v>0</v>
      </c>
    </row>
    <row r="36" spans="1:11" x14ac:dyDescent="0.2">
      <c r="A36" s="186" t="s">
        <v>181</v>
      </c>
      <c r="B36" s="186"/>
      <c r="C36" s="186"/>
      <c r="D36" s="186"/>
      <c r="E36" s="186"/>
      <c r="F36" s="186"/>
      <c r="G36" s="51">
        <v>29</v>
      </c>
      <c r="H36" s="102">
        <v>2349590</v>
      </c>
      <c r="I36" s="102">
        <v>353300</v>
      </c>
      <c r="J36" s="102">
        <v>637664</v>
      </c>
      <c r="K36" s="102">
        <v>110057</v>
      </c>
    </row>
    <row r="37" spans="1:11" x14ac:dyDescent="0.2">
      <c r="A37" s="218" t="s">
        <v>399</v>
      </c>
      <c r="B37" s="218"/>
      <c r="C37" s="218"/>
      <c r="D37" s="218"/>
      <c r="E37" s="218"/>
      <c r="F37" s="218"/>
      <c r="G37" s="61">
        <v>30</v>
      </c>
      <c r="H37" s="103">
        <f>SUM(H38:H47)</f>
        <v>245580</v>
      </c>
      <c r="I37" s="103">
        <f>SUM(I38:I47)</f>
        <v>29046</v>
      </c>
      <c r="J37" s="103">
        <f>SUM(J38:J47)</f>
        <v>831471</v>
      </c>
      <c r="K37" s="103">
        <f>SUM(K38:K47)</f>
        <v>27802</v>
      </c>
    </row>
    <row r="38" spans="1:11" x14ac:dyDescent="0.2">
      <c r="A38" s="186" t="s">
        <v>182</v>
      </c>
      <c r="B38" s="186"/>
      <c r="C38" s="186"/>
      <c r="D38" s="186"/>
      <c r="E38" s="186"/>
      <c r="F38" s="186"/>
      <c r="G38" s="51">
        <v>31</v>
      </c>
      <c r="H38" s="102">
        <v>0</v>
      </c>
      <c r="I38" s="102">
        <v>0</v>
      </c>
      <c r="J38" s="102">
        <v>0</v>
      </c>
      <c r="K38" s="102">
        <v>0</v>
      </c>
    </row>
    <row r="39" spans="1:11" ht="25.15" customHeight="1" x14ac:dyDescent="0.2">
      <c r="A39" s="186" t="s">
        <v>183</v>
      </c>
      <c r="B39" s="186"/>
      <c r="C39" s="186"/>
      <c r="D39" s="186"/>
      <c r="E39" s="186"/>
      <c r="F39" s="186"/>
      <c r="G39" s="51">
        <v>32</v>
      </c>
      <c r="H39" s="102">
        <v>0</v>
      </c>
      <c r="I39" s="102">
        <v>0</v>
      </c>
      <c r="J39" s="102">
        <v>0</v>
      </c>
      <c r="K39" s="102">
        <v>0</v>
      </c>
    </row>
    <row r="40" spans="1:11" ht="25.15" customHeight="1" x14ac:dyDescent="0.2">
      <c r="A40" s="186" t="s">
        <v>191</v>
      </c>
      <c r="B40" s="186"/>
      <c r="C40" s="186"/>
      <c r="D40" s="186"/>
      <c r="E40" s="186"/>
      <c r="F40" s="186"/>
      <c r="G40" s="51">
        <v>33</v>
      </c>
      <c r="H40" s="102">
        <v>0</v>
      </c>
      <c r="I40" s="102">
        <v>0</v>
      </c>
      <c r="J40" s="102">
        <v>0</v>
      </c>
      <c r="K40" s="102">
        <v>0</v>
      </c>
    </row>
    <row r="41" spans="1:11" ht="25.15" customHeight="1" x14ac:dyDescent="0.2">
      <c r="A41" s="186" t="s">
        <v>184</v>
      </c>
      <c r="B41" s="186"/>
      <c r="C41" s="186"/>
      <c r="D41" s="186"/>
      <c r="E41" s="186"/>
      <c r="F41" s="186"/>
      <c r="G41" s="51">
        <v>34</v>
      </c>
      <c r="H41" s="102">
        <v>0</v>
      </c>
      <c r="I41" s="102">
        <v>0</v>
      </c>
      <c r="J41" s="102">
        <v>0</v>
      </c>
      <c r="K41" s="102">
        <v>0</v>
      </c>
    </row>
    <row r="42" spans="1:11" ht="25.15" customHeight="1" x14ac:dyDescent="0.2">
      <c r="A42" s="186" t="s">
        <v>185</v>
      </c>
      <c r="B42" s="186"/>
      <c r="C42" s="186"/>
      <c r="D42" s="186"/>
      <c r="E42" s="186"/>
      <c r="F42" s="186"/>
      <c r="G42" s="51">
        <v>35</v>
      </c>
      <c r="H42" s="102">
        <v>0</v>
      </c>
      <c r="I42" s="102">
        <v>0</v>
      </c>
      <c r="J42" s="102">
        <v>588011</v>
      </c>
      <c r="K42" s="102">
        <v>0</v>
      </c>
    </row>
    <row r="43" spans="1:11" x14ac:dyDescent="0.2">
      <c r="A43" s="186" t="s">
        <v>186</v>
      </c>
      <c r="B43" s="186"/>
      <c r="C43" s="186"/>
      <c r="D43" s="186"/>
      <c r="E43" s="186"/>
      <c r="F43" s="186"/>
      <c r="G43" s="51">
        <v>36</v>
      </c>
      <c r="H43" s="102">
        <v>0</v>
      </c>
      <c r="I43" s="102">
        <v>0</v>
      </c>
      <c r="J43" s="102">
        <v>0</v>
      </c>
      <c r="K43" s="102">
        <v>0</v>
      </c>
    </row>
    <row r="44" spans="1:11" x14ac:dyDescent="0.2">
      <c r="A44" s="186" t="s">
        <v>187</v>
      </c>
      <c r="B44" s="186"/>
      <c r="C44" s="186"/>
      <c r="D44" s="186"/>
      <c r="E44" s="186"/>
      <c r="F44" s="186"/>
      <c r="G44" s="51">
        <v>37</v>
      </c>
      <c r="H44" s="102">
        <v>245580</v>
      </c>
      <c r="I44" s="102">
        <v>29046</v>
      </c>
      <c r="J44" s="102">
        <v>117657</v>
      </c>
      <c r="K44" s="102">
        <v>27802</v>
      </c>
    </row>
    <row r="45" spans="1:11" x14ac:dyDescent="0.2">
      <c r="A45" s="186" t="s">
        <v>188</v>
      </c>
      <c r="B45" s="186"/>
      <c r="C45" s="186"/>
      <c r="D45" s="186"/>
      <c r="E45" s="186"/>
      <c r="F45" s="186"/>
      <c r="G45" s="51">
        <v>38</v>
      </c>
      <c r="H45" s="102">
        <v>0</v>
      </c>
      <c r="I45" s="102">
        <v>0</v>
      </c>
      <c r="J45" s="102">
        <v>125803</v>
      </c>
      <c r="K45" s="102">
        <v>0</v>
      </c>
    </row>
    <row r="46" spans="1:11" x14ac:dyDescent="0.2">
      <c r="A46" s="186" t="s">
        <v>189</v>
      </c>
      <c r="B46" s="186"/>
      <c r="C46" s="186"/>
      <c r="D46" s="186"/>
      <c r="E46" s="186"/>
      <c r="F46" s="186"/>
      <c r="G46" s="51">
        <v>39</v>
      </c>
      <c r="H46" s="102">
        <v>0</v>
      </c>
      <c r="I46" s="102">
        <v>0</v>
      </c>
      <c r="J46" s="102">
        <v>0</v>
      </c>
      <c r="K46" s="102">
        <v>0</v>
      </c>
    </row>
    <row r="47" spans="1:11" x14ac:dyDescent="0.2">
      <c r="A47" s="186" t="s">
        <v>190</v>
      </c>
      <c r="B47" s="186"/>
      <c r="C47" s="186"/>
      <c r="D47" s="186"/>
      <c r="E47" s="186"/>
      <c r="F47" s="186"/>
      <c r="G47" s="51">
        <v>40</v>
      </c>
      <c r="H47" s="102">
        <v>0</v>
      </c>
      <c r="I47" s="102">
        <v>0</v>
      </c>
      <c r="J47" s="102">
        <v>0</v>
      </c>
      <c r="K47" s="102">
        <v>0</v>
      </c>
    </row>
    <row r="48" spans="1:11" x14ac:dyDescent="0.2">
      <c r="A48" s="218" t="s">
        <v>400</v>
      </c>
      <c r="B48" s="218"/>
      <c r="C48" s="218"/>
      <c r="D48" s="218"/>
      <c r="E48" s="218"/>
      <c r="F48" s="218"/>
      <c r="G48" s="61">
        <v>41</v>
      </c>
      <c r="H48" s="103">
        <f>SUM(H49:H55)</f>
        <v>1988462</v>
      </c>
      <c r="I48" s="103">
        <f>SUM(I49:I55)</f>
        <v>1242666</v>
      </c>
      <c r="J48" s="103">
        <f>SUM(J49:J55)</f>
        <v>1036652</v>
      </c>
      <c r="K48" s="103">
        <f>SUM(K49:K55)</f>
        <v>483405</v>
      </c>
    </row>
    <row r="49" spans="1:11" ht="25.15" customHeight="1" x14ac:dyDescent="0.2">
      <c r="A49" s="186" t="s">
        <v>192</v>
      </c>
      <c r="B49" s="186"/>
      <c r="C49" s="186"/>
      <c r="D49" s="186"/>
      <c r="E49" s="186"/>
      <c r="F49" s="186"/>
      <c r="G49" s="51">
        <v>42</v>
      </c>
      <c r="H49" s="102">
        <v>0</v>
      </c>
      <c r="I49" s="102">
        <v>0</v>
      </c>
      <c r="J49" s="102">
        <v>0</v>
      </c>
      <c r="K49" s="102">
        <v>0</v>
      </c>
    </row>
    <row r="50" spans="1:11" ht="25.15" customHeight="1" x14ac:dyDescent="0.2">
      <c r="A50" s="219" t="s">
        <v>193</v>
      </c>
      <c r="B50" s="219"/>
      <c r="C50" s="219"/>
      <c r="D50" s="219"/>
      <c r="E50" s="219"/>
      <c r="F50" s="219"/>
      <c r="G50" s="51">
        <v>43</v>
      </c>
      <c r="H50" s="102">
        <v>308067</v>
      </c>
      <c r="I50" s="102">
        <v>636329</v>
      </c>
      <c r="J50" s="102">
        <v>0</v>
      </c>
      <c r="K50" s="102">
        <v>92375</v>
      </c>
    </row>
    <row r="51" spans="1:11" x14ac:dyDescent="0.2">
      <c r="A51" s="219" t="s">
        <v>194</v>
      </c>
      <c r="B51" s="219"/>
      <c r="C51" s="219"/>
      <c r="D51" s="219"/>
      <c r="E51" s="219"/>
      <c r="F51" s="219"/>
      <c r="G51" s="51">
        <v>44</v>
      </c>
      <c r="H51" s="102">
        <v>1206960</v>
      </c>
      <c r="I51" s="102">
        <v>406181</v>
      </c>
      <c r="J51" s="102">
        <v>1036652</v>
      </c>
      <c r="K51" s="102">
        <v>322343</v>
      </c>
    </row>
    <row r="52" spans="1:11" x14ac:dyDescent="0.2">
      <c r="A52" s="219" t="s">
        <v>195</v>
      </c>
      <c r="B52" s="219"/>
      <c r="C52" s="219"/>
      <c r="D52" s="219"/>
      <c r="E52" s="219"/>
      <c r="F52" s="219"/>
      <c r="G52" s="51">
        <v>45</v>
      </c>
      <c r="H52" s="102">
        <v>473435</v>
      </c>
      <c r="I52" s="102">
        <v>200156</v>
      </c>
      <c r="J52" s="102">
        <v>0</v>
      </c>
      <c r="K52" s="102">
        <v>68687</v>
      </c>
    </row>
    <row r="53" spans="1:11" x14ac:dyDescent="0.2">
      <c r="A53" s="219" t="s">
        <v>196</v>
      </c>
      <c r="B53" s="219"/>
      <c r="C53" s="219"/>
      <c r="D53" s="219"/>
      <c r="E53" s="219"/>
      <c r="F53" s="219"/>
      <c r="G53" s="51">
        <v>46</v>
      </c>
      <c r="H53" s="102">
        <v>0</v>
      </c>
      <c r="I53" s="102">
        <v>0</v>
      </c>
      <c r="J53" s="102">
        <v>0</v>
      </c>
      <c r="K53" s="102">
        <v>0</v>
      </c>
    </row>
    <row r="54" spans="1:11" x14ac:dyDescent="0.2">
      <c r="A54" s="219" t="s">
        <v>197</v>
      </c>
      <c r="B54" s="219"/>
      <c r="C54" s="219"/>
      <c r="D54" s="219"/>
      <c r="E54" s="219"/>
      <c r="F54" s="219"/>
      <c r="G54" s="51">
        <v>47</v>
      </c>
      <c r="H54" s="102">
        <v>0</v>
      </c>
      <c r="I54" s="102">
        <v>0</v>
      </c>
      <c r="J54" s="102">
        <v>0</v>
      </c>
      <c r="K54" s="102">
        <v>0</v>
      </c>
    </row>
    <row r="55" spans="1:11" x14ac:dyDescent="0.2">
      <c r="A55" s="219" t="s">
        <v>198</v>
      </c>
      <c r="B55" s="219"/>
      <c r="C55" s="219"/>
      <c r="D55" s="219"/>
      <c r="E55" s="219"/>
      <c r="F55" s="219"/>
      <c r="G55" s="51">
        <v>48</v>
      </c>
      <c r="H55" s="102">
        <v>0</v>
      </c>
      <c r="I55" s="102">
        <v>0</v>
      </c>
      <c r="J55" s="102">
        <v>0</v>
      </c>
      <c r="K55" s="102">
        <v>0</v>
      </c>
    </row>
    <row r="56" spans="1:11" ht="12.75" customHeight="1" x14ac:dyDescent="0.2">
      <c r="A56" s="221" t="s">
        <v>199</v>
      </c>
      <c r="B56" s="221"/>
      <c r="C56" s="221"/>
      <c r="D56" s="221"/>
      <c r="E56" s="221"/>
      <c r="F56" s="221"/>
      <c r="G56" s="51">
        <v>49</v>
      </c>
      <c r="H56" s="102">
        <v>2074880</v>
      </c>
      <c r="I56" s="102">
        <v>628380</v>
      </c>
      <c r="J56" s="102">
        <v>5881230</v>
      </c>
      <c r="K56" s="102">
        <v>1319416</v>
      </c>
    </row>
    <row r="57" spans="1:11" x14ac:dyDescent="0.2">
      <c r="A57" s="221" t="s">
        <v>200</v>
      </c>
      <c r="B57" s="221"/>
      <c r="C57" s="221"/>
      <c r="D57" s="221"/>
      <c r="E57" s="221"/>
      <c r="F57" s="221"/>
      <c r="G57" s="51">
        <v>50</v>
      </c>
      <c r="H57" s="102">
        <v>0</v>
      </c>
      <c r="I57" s="102">
        <v>0</v>
      </c>
      <c r="J57" s="102">
        <v>0</v>
      </c>
      <c r="K57" s="102">
        <v>0</v>
      </c>
    </row>
    <row r="58" spans="1:11" ht="12.75" customHeight="1" x14ac:dyDescent="0.2">
      <c r="A58" s="221" t="s">
        <v>201</v>
      </c>
      <c r="B58" s="221"/>
      <c r="C58" s="221"/>
      <c r="D58" s="221"/>
      <c r="E58" s="221"/>
      <c r="F58" s="221"/>
      <c r="G58" s="51">
        <v>51</v>
      </c>
      <c r="H58" s="102">
        <v>0</v>
      </c>
      <c r="I58" s="102">
        <v>0</v>
      </c>
      <c r="J58" s="102">
        <v>0</v>
      </c>
      <c r="K58" s="102">
        <v>0</v>
      </c>
    </row>
    <row r="59" spans="1:11" x14ac:dyDescent="0.2">
      <c r="A59" s="221" t="s">
        <v>202</v>
      </c>
      <c r="B59" s="221"/>
      <c r="C59" s="221"/>
      <c r="D59" s="221"/>
      <c r="E59" s="221"/>
      <c r="F59" s="221"/>
      <c r="G59" s="51">
        <v>52</v>
      </c>
      <c r="H59" s="102">
        <v>0</v>
      </c>
      <c r="I59" s="102">
        <v>0</v>
      </c>
      <c r="J59" s="102">
        <v>0</v>
      </c>
      <c r="K59" s="102">
        <v>0</v>
      </c>
    </row>
    <row r="60" spans="1:11" x14ac:dyDescent="0.2">
      <c r="A60" s="218" t="s">
        <v>401</v>
      </c>
      <c r="B60" s="218"/>
      <c r="C60" s="218"/>
      <c r="D60" s="218"/>
      <c r="E60" s="218"/>
      <c r="F60" s="218"/>
      <c r="G60" s="61">
        <v>53</v>
      </c>
      <c r="H60" s="103">
        <f>H8+H37+H56+H57</f>
        <v>113845477</v>
      </c>
      <c r="I60" s="103">
        <f t="shared" ref="I60:K60" si="0">I8+I37+I56+I57</f>
        <v>31883808</v>
      </c>
      <c r="J60" s="103">
        <f t="shared" si="0"/>
        <v>121914412</v>
      </c>
      <c r="K60" s="103">
        <f t="shared" si="0"/>
        <v>41370303</v>
      </c>
    </row>
    <row r="61" spans="1:11" x14ac:dyDescent="0.2">
      <c r="A61" s="218" t="s">
        <v>402</v>
      </c>
      <c r="B61" s="218"/>
      <c r="C61" s="218"/>
      <c r="D61" s="218"/>
      <c r="E61" s="218"/>
      <c r="F61" s="218"/>
      <c r="G61" s="61">
        <v>54</v>
      </c>
      <c r="H61" s="103">
        <f>H14+H48+H58+H59</f>
        <v>112331340</v>
      </c>
      <c r="I61" s="103">
        <f t="shared" ref="I61:K61" si="1">I14+I48+I58+I59</f>
        <v>32740833</v>
      </c>
      <c r="J61" s="103">
        <f t="shared" si="1"/>
        <v>111314799</v>
      </c>
      <c r="K61" s="103">
        <f t="shared" si="1"/>
        <v>39257343</v>
      </c>
    </row>
    <row r="62" spans="1:11" x14ac:dyDescent="0.2">
      <c r="A62" s="218" t="s">
        <v>403</v>
      </c>
      <c r="B62" s="218"/>
      <c r="C62" s="218"/>
      <c r="D62" s="218"/>
      <c r="E62" s="218"/>
      <c r="F62" s="218"/>
      <c r="G62" s="61">
        <v>55</v>
      </c>
      <c r="H62" s="103">
        <f>H60-H61</f>
        <v>1514137</v>
      </c>
      <c r="I62" s="103">
        <f t="shared" ref="I62:K62" si="2">I60-I61</f>
        <v>-857025</v>
      </c>
      <c r="J62" s="103">
        <f t="shared" si="2"/>
        <v>10599613</v>
      </c>
      <c r="K62" s="103">
        <f t="shared" si="2"/>
        <v>2112960</v>
      </c>
    </row>
    <row r="63" spans="1:11" x14ac:dyDescent="0.2">
      <c r="A63" s="220" t="s">
        <v>404</v>
      </c>
      <c r="B63" s="220"/>
      <c r="C63" s="220"/>
      <c r="D63" s="220"/>
      <c r="E63" s="220"/>
      <c r="F63" s="220"/>
      <c r="G63" s="61">
        <v>56</v>
      </c>
      <c r="H63" s="103">
        <f>+IF((H60-H61)&gt;0,(H60-H61),0)</f>
        <v>1514137</v>
      </c>
      <c r="I63" s="103">
        <f t="shared" ref="I63:K63" si="3">+IF((I60-I61)&gt;0,(I60-I61),0)</f>
        <v>0</v>
      </c>
      <c r="J63" s="103">
        <f t="shared" si="3"/>
        <v>10599613</v>
      </c>
      <c r="K63" s="103">
        <f t="shared" si="3"/>
        <v>2112960</v>
      </c>
    </row>
    <row r="64" spans="1:11" x14ac:dyDescent="0.2">
      <c r="A64" s="220" t="s">
        <v>405</v>
      </c>
      <c r="B64" s="220"/>
      <c r="C64" s="220"/>
      <c r="D64" s="220"/>
      <c r="E64" s="220"/>
      <c r="F64" s="220"/>
      <c r="G64" s="61">
        <v>57</v>
      </c>
      <c r="H64" s="103">
        <f>+IF((H60-H61)&lt;0,(H60-H61),0)</f>
        <v>0</v>
      </c>
      <c r="I64" s="103">
        <f t="shared" ref="I64:K64" si="4">+IF((I60-I61)&lt;0,(I60-I61),0)</f>
        <v>-857025</v>
      </c>
      <c r="J64" s="103">
        <f t="shared" si="4"/>
        <v>0</v>
      </c>
      <c r="K64" s="103">
        <f t="shared" si="4"/>
        <v>0</v>
      </c>
    </row>
    <row r="65" spans="1:11" x14ac:dyDescent="0.2">
      <c r="A65" s="221" t="s">
        <v>203</v>
      </c>
      <c r="B65" s="221"/>
      <c r="C65" s="221"/>
      <c r="D65" s="221"/>
      <c r="E65" s="221"/>
      <c r="F65" s="221"/>
      <c r="G65" s="51">
        <v>58</v>
      </c>
      <c r="H65" s="102">
        <v>932495</v>
      </c>
      <c r="I65" s="102">
        <v>382838</v>
      </c>
      <c r="J65" s="102">
        <v>1295299</v>
      </c>
      <c r="K65" s="102">
        <v>269289</v>
      </c>
    </row>
    <row r="66" spans="1:11" x14ac:dyDescent="0.2">
      <c r="A66" s="218" t="s">
        <v>406</v>
      </c>
      <c r="B66" s="218"/>
      <c r="C66" s="218"/>
      <c r="D66" s="218"/>
      <c r="E66" s="218"/>
      <c r="F66" s="218"/>
      <c r="G66" s="61">
        <v>59</v>
      </c>
      <c r="H66" s="103">
        <f>H62-H65</f>
        <v>581642</v>
      </c>
      <c r="I66" s="103">
        <f t="shared" ref="I66:K66" si="5">I62-I65</f>
        <v>-1239863</v>
      </c>
      <c r="J66" s="103">
        <f t="shared" si="5"/>
        <v>9304314</v>
      </c>
      <c r="K66" s="103">
        <f t="shared" si="5"/>
        <v>1843671</v>
      </c>
    </row>
    <row r="67" spans="1:11" x14ac:dyDescent="0.2">
      <c r="A67" s="220" t="s">
        <v>407</v>
      </c>
      <c r="B67" s="220"/>
      <c r="C67" s="220"/>
      <c r="D67" s="220"/>
      <c r="E67" s="220"/>
      <c r="F67" s="220"/>
      <c r="G67" s="61">
        <v>60</v>
      </c>
      <c r="H67" s="103">
        <f>+IF((H62-H65)&gt;0,(H62-H65),0)</f>
        <v>581642</v>
      </c>
      <c r="I67" s="103">
        <f t="shared" ref="I67:K67" si="6">+IF((I62-I65)&gt;0,(I62-I65),0)</f>
        <v>0</v>
      </c>
      <c r="J67" s="103">
        <f t="shared" si="6"/>
        <v>9304314</v>
      </c>
      <c r="K67" s="103">
        <f t="shared" si="6"/>
        <v>1843671</v>
      </c>
    </row>
    <row r="68" spans="1:11" x14ac:dyDescent="0.2">
      <c r="A68" s="220" t="s">
        <v>408</v>
      </c>
      <c r="B68" s="220"/>
      <c r="C68" s="220"/>
      <c r="D68" s="220"/>
      <c r="E68" s="220"/>
      <c r="F68" s="220"/>
      <c r="G68" s="61">
        <v>61</v>
      </c>
      <c r="H68" s="103">
        <f>+IF((H62-H65)&lt;0,(H62-H65),0)</f>
        <v>0</v>
      </c>
      <c r="I68" s="103">
        <f t="shared" ref="I68:K68" si="7">+IF((I62-I65)&lt;0,(I62-I65),0)</f>
        <v>-1239863</v>
      </c>
      <c r="J68" s="103">
        <f t="shared" si="7"/>
        <v>0</v>
      </c>
      <c r="K68" s="103">
        <f t="shared" si="7"/>
        <v>0</v>
      </c>
    </row>
    <row r="69" spans="1:11" ht="15" x14ac:dyDescent="0.25">
      <c r="A69" s="222" t="s">
        <v>204</v>
      </c>
      <c r="B69" s="222"/>
      <c r="C69" s="222"/>
      <c r="D69" s="222"/>
      <c r="E69" s="222"/>
      <c r="F69" s="222"/>
      <c r="G69" s="223"/>
      <c r="H69" s="223"/>
      <c r="I69" s="223"/>
      <c r="J69" s="224"/>
      <c r="K69" s="224"/>
    </row>
    <row r="70" spans="1:11" ht="22.5" customHeight="1" x14ac:dyDescent="0.2">
      <c r="A70" s="218" t="s">
        <v>409</v>
      </c>
      <c r="B70" s="218"/>
      <c r="C70" s="218"/>
      <c r="D70" s="218"/>
      <c r="E70" s="218"/>
      <c r="F70" s="218"/>
      <c r="G70" s="61">
        <v>62</v>
      </c>
      <c r="H70" s="62">
        <f>H71-H72</f>
        <v>0</v>
      </c>
      <c r="I70" s="62">
        <f>I71-I72</f>
        <v>0</v>
      </c>
      <c r="J70" s="62">
        <f>J71-J72</f>
        <v>0</v>
      </c>
      <c r="K70" s="62">
        <f>K71-K72</f>
        <v>0</v>
      </c>
    </row>
    <row r="71" spans="1:11" x14ac:dyDescent="0.2">
      <c r="A71" s="219" t="s">
        <v>205</v>
      </c>
      <c r="B71" s="219"/>
      <c r="C71" s="219"/>
      <c r="D71" s="219"/>
      <c r="E71" s="219"/>
      <c r="F71" s="219"/>
      <c r="G71" s="51">
        <v>63</v>
      </c>
      <c r="H71" s="52">
        <v>0</v>
      </c>
      <c r="I71" s="52">
        <v>0</v>
      </c>
      <c r="J71" s="52">
        <v>0</v>
      </c>
      <c r="K71" s="52">
        <v>0</v>
      </c>
    </row>
    <row r="72" spans="1:11" x14ac:dyDescent="0.2">
      <c r="A72" s="219" t="s">
        <v>206</v>
      </c>
      <c r="B72" s="219"/>
      <c r="C72" s="219"/>
      <c r="D72" s="219"/>
      <c r="E72" s="219"/>
      <c r="F72" s="219"/>
      <c r="G72" s="51">
        <v>64</v>
      </c>
      <c r="H72" s="52">
        <v>0</v>
      </c>
      <c r="I72" s="52">
        <v>0</v>
      </c>
      <c r="J72" s="52">
        <v>0</v>
      </c>
      <c r="K72" s="52">
        <v>0</v>
      </c>
    </row>
    <row r="73" spans="1:11" x14ac:dyDescent="0.2">
      <c r="A73" s="221" t="s">
        <v>207</v>
      </c>
      <c r="B73" s="221"/>
      <c r="C73" s="221"/>
      <c r="D73" s="221"/>
      <c r="E73" s="221"/>
      <c r="F73" s="221"/>
      <c r="G73" s="51">
        <v>65</v>
      </c>
      <c r="H73" s="52">
        <v>0</v>
      </c>
      <c r="I73" s="52">
        <v>0</v>
      </c>
      <c r="J73" s="52">
        <v>0</v>
      </c>
      <c r="K73" s="52">
        <v>0</v>
      </c>
    </row>
    <row r="74" spans="1:11" ht="24" customHeight="1" x14ac:dyDescent="0.2">
      <c r="A74" s="220" t="s">
        <v>410</v>
      </c>
      <c r="B74" s="220"/>
      <c r="C74" s="220"/>
      <c r="D74" s="220"/>
      <c r="E74" s="220"/>
      <c r="F74" s="220"/>
      <c r="G74" s="61">
        <v>66</v>
      </c>
      <c r="H74" s="63">
        <v>0</v>
      </c>
      <c r="I74" s="63">
        <v>0</v>
      </c>
      <c r="J74" s="63">
        <v>0</v>
      </c>
      <c r="K74" s="63">
        <v>0</v>
      </c>
    </row>
    <row r="75" spans="1:11" ht="31.15" customHeight="1" x14ac:dyDescent="0.2">
      <c r="A75" s="220" t="s">
        <v>411</v>
      </c>
      <c r="B75" s="220"/>
      <c r="C75" s="220"/>
      <c r="D75" s="220"/>
      <c r="E75" s="220"/>
      <c r="F75" s="220"/>
      <c r="G75" s="61">
        <v>67</v>
      </c>
      <c r="H75" s="63">
        <v>0</v>
      </c>
      <c r="I75" s="63">
        <v>0</v>
      </c>
      <c r="J75" s="63">
        <v>0</v>
      </c>
      <c r="K75" s="63">
        <v>0</v>
      </c>
    </row>
    <row r="76" spans="1:11" ht="15" x14ac:dyDescent="0.25">
      <c r="A76" s="222" t="s">
        <v>208</v>
      </c>
      <c r="B76" s="222"/>
      <c r="C76" s="222"/>
      <c r="D76" s="222"/>
      <c r="E76" s="222"/>
      <c r="F76" s="222"/>
      <c r="G76" s="223"/>
      <c r="H76" s="223"/>
      <c r="I76" s="223"/>
      <c r="J76" s="224"/>
      <c r="K76" s="224"/>
    </row>
    <row r="77" spans="1:11" x14ac:dyDescent="0.2">
      <c r="A77" s="218" t="s">
        <v>412</v>
      </c>
      <c r="B77" s="218"/>
      <c r="C77" s="218"/>
      <c r="D77" s="218"/>
      <c r="E77" s="218"/>
      <c r="F77" s="218"/>
      <c r="G77" s="61">
        <v>68</v>
      </c>
      <c r="H77" s="63">
        <v>0</v>
      </c>
      <c r="I77" s="63">
        <v>0</v>
      </c>
      <c r="J77" s="63">
        <v>0</v>
      </c>
      <c r="K77" s="63">
        <v>0</v>
      </c>
    </row>
    <row r="78" spans="1:11" x14ac:dyDescent="0.2">
      <c r="A78" s="219" t="s">
        <v>413</v>
      </c>
      <c r="B78" s="219"/>
      <c r="C78" s="219"/>
      <c r="D78" s="219"/>
      <c r="E78" s="219"/>
      <c r="F78" s="219"/>
      <c r="G78" s="51">
        <v>69</v>
      </c>
      <c r="H78" s="64">
        <v>0</v>
      </c>
      <c r="I78" s="64">
        <v>0</v>
      </c>
      <c r="J78" s="64">
        <v>0</v>
      </c>
      <c r="K78" s="64">
        <v>0</v>
      </c>
    </row>
    <row r="79" spans="1:11" x14ac:dyDescent="0.2">
      <c r="A79" s="219" t="s">
        <v>414</v>
      </c>
      <c r="B79" s="219"/>
      <c r="C79" s="219"/>
      <c r="D79" s="219"/>
      <c r="E79" s="219"/>
      <c r="F79" s="219"/>
      <c r="G79" s="51">
        <v>70</v>
      </c>
      <c r="H79" s="64">
        <v>0</v>
      </c>
      <c r="I79" s="64">
        <v>0</v>
      </c>
      <c r="J79" s="64">
        <v>0</v>
      </c>
      <c r="K79" s="64">
        <v>0</v>
      </c>
    </row>
    <row r="80" spans="1:11" x14ac:dyDescent="0.2">
      <c r="A80" s="218" t="s">
        <v>415</v>
      </c>
      <c r="B80" s="218"/>
      <c r="C80" s="218"/>
      <c r="D80" s="218"/>
      <c r="E80" s="218"/>
      <c r="F80" s="218"/>
      <c r="G80" s="61">
        <v>71</v>
      </c>
      <c r="H80" s="63">
        <v>0</v>
      </c>
      <c r="I80" s="63">
        <v>0</v>
      </c>
      <c r="J80" s="63">
        <v>0</v>
      </c>
      <c r="K80" s="63">
        <v>0</v>
      </c>
    </row>
    <row r="81" spans="1:11" x14ac:dyDescent="0.2">
      <c r="A81" s="218" t="s">
        <v>416</v>
      </c>
      <c r="B81" s="218"/>
      <c r="C81" s="218"/>
      <c r="D81" s="218"/>
      <c r="E81" s="218"/>
      <c r="F81" s="218"/>
      <c r="G81" s="61">
        <v>72</v>
      </c>
      <c r="H81" s="63">
        <v>0</v>
      </c>
      <c r="I81" s="63">
        <v>0</v>
      </c>
      <c r="J81" s="63">
        <v>0</v>
      </c>
      <c r="K81" s="63">
        <v>0</v>
      </c>
    </row>
    <row r="82" spans="1:11" x14ac:dyDescent="0.2">
      <c r="A82" s="220" t="s">
        <v>417</v>
      </c>
      <c r="B82" s="220"/>
      <c r="C82" s="220"/>
      <c r="D82" s="220"/>
      <c r="E82" s="220"/>
      <c r="F82" s="220"/>
      <c r="G82" s="61">
        <v>73</v>
      </c>
      <c r="H82" s="63">
        <v>0</v>
      </c>
      <c r="I82" s="63">
        <v>0</v>
      </c>
      <c r="J82" s="63">
        <v>0</v>
      </c>
      <c r="K82" s="63">
        <v>0</v>
      </c>
    </row>
    <row r="83" spans="1:11" x14ac:dyDescent="0.2">
      <c r="A83" s="220" t="s">
        <v>418</v>
      </c>
      <c r="B83" s="220"/>
      <c r="C83" s="220"/>
      <c r="D83" s="220"/>
      <c r="E83" s="220"/>
      <c r="F83" s="220"/>
      <c r="G83" s="61">
        <v>74</v>
      </c>
      <c r="H83" s="63">
        <v>0</v>
      </c>
      <c r="I83" s="63">
        <v>0</v>
      </c>
      <c r="J83" s="63">
        <v>0</v>
      </c>
      <c r="K83" s="63">
        <v>0</v>
      </c>
    </row>
    <row r="84" spans="1:11" ht="15" x14ac:dyDescent="0.25">
      <c r="A84" s="222" t="s">
        <v>328</v>
      </c>
      <c r="B84" s="222"/>
      <c r="C84" s="222"/>
      <c r="D84" s="222"/>
      <c r="E84" s="222"/>
      <c r="F84" s="222"/>
      <c r="G84" s="223"/>
      <c r="H84" s="223"/>
      <c r="I84" s="223"/>
      <c r="J84" s="224"/>
      <c r="K84" s="224"/>
    </row>
    <row r="85" spans="1:11" x14ac:dyDescent="0.2">
      <c r="A85" s="225" t="s">
        <v>419</v>
      </c>
      <c r="B85" s="225"/>
      <c r="C85" s="225"/>
      <c r="D85" s="225"/>
      <c r="E85" s="225"/>
      <c r="F85" s="225"/>
      <c r="G85" s="61">
        <v>75</v>
      </c>
      <c r="H85" s="101">
        <f>H86+H87</f>
        <v>581642</v>
      </c>
      <c r="I85" s="101">
        <f>I86+I87</f>
        <v>-1239863</v>
      </c>
      <c r="J85" s="101">
        <f>J86+J87</f>
        <v>9304314</v>
      </c>
      <c r="K85" s="101">
        <f>K86+K87</f>
        <v>1843671</v>
      </c>
    </row>
    <row r="86" spans="1:11" x14ac:dyDescent="0.2">
      <c r="A86" s="226" t="s">
        <v>209</v>
      </c>
      <c r="B86" s="226"/>
      <c r="C86" s="226"/>
      <c r="D86" s="226"/>
      <c r="E86" s="226"/>
      <c r="F86" s="226"/>
      <c r="G86" s="51">
        <v>76</v>
      </c>
      <c r="H86" s="100">
        <v>581642</v>
      </c>
      <c r="I86" s="100">
        <v>-1239863</v>
      </c>
      <c r="J86" s="100">
        <v>9304314</v>
      </c>
      <c r="K86" s="100">
        <v>1843671</v>
      </c>
    </row>
    <row r="87" spans="1:11" x14ac:dyDescent="0.2">
      <c r="A87" s="226" t="s">
        <v>210</v>
      </c>
      <c r="B87" s="226"/>
      <c r="C87" s="226"/>
      <c r="D87" s="226"/>
      <c r="E87" s="226"/>
      <c r="F87" s="226"/>
      <c r="G87" s="51">
        <v>77</v>
      </c>
      <c r="H87" s="100">
        <v>0</v>
      </c>
      <c r="I87" s="100">
        <v>0</v>
      </c>
      <c r="J87" s="100">
        <v>0</v>
      </c>
      <c r="K87" s="100">
        <v>0</v>
      </c>
    </row>
    <row r="88" spans="1:11" ht="15" x14ac:dyDescent="0.25">
      <c r="A88" s="227" t="s">
        <v>211</v>
      </c>
      <c r="B88" s="227"/>
      <c r="C88" s="227"/>
      <c r="D88" s="227"/>
      <c r="E88" s="227"/>
      <c r="F88" s="227"/>
      <c r="G88" s="228"/>
      <c r="H88" s="228"/>
      <c r="I88" s="228"/>
      <c r="J88" s="224"/>
      <c r="K88" s="224"/>
    </row>
    <row r="89" spans="1:11" x14ac:dyDescent="0.2">
      <c r="A89" s="183" t="s">
        <v>212</v>
      </c>
      <c r="B89" s="183"/>
      <c r="C89" s="183"/>
      <c r="D89" s="183"/>
      <c r="E89" s="183"/>
      <c r="F89" s="183"/>
      <c r="G89" s="51">
        <v>78</v>
      </c>
      <c r="H89" s="100">
        <v>581642</v>
      </c>
      <c r="I89" s="100">
        <v>-1239863</v>
      </c>
      <c r="J89" s="100">
        <v>9304314</v>
      </c>
      <c r="K89" s="100">
        <v>1843671</v>
      </c>
    </row>
    <row r="90" spans="1:11" ht="24" customHeight="1" x14ac:dyDescent="0.2">
      <c r="A90" s="229" t="s">
        <v>420</v>
      </c>
      <c r="B90" s="229"/>
      <c r="C90" s="229"/>
      <c r="D90" s="229"/>
      <c r="E90" s="229"/>
      <c r="F90" s="229"/>
      <c r="G90" s="53">
        <v>79</v>
      </c>
      <c r="H90" s="99">
        <f>H91+H98</f>
        <v>-661800</v>
      </c>
      <c r="I90" s="99">
        <f>I91+I98</f>
        <v>-1429124</v>
      </c>
      <c r="J90" s="99">
        <f t="shared" ref="J90:K90" si="8">J91+J98</f>
        <v>723449</v>
      </c>
      <c r="K90" s="99">
        <f t="shared" si="8"/>
        <v>-846878</v>
      </c>
    </row>
    <row r="91" spans="1:11" ht="12.75" customHeight="1" x14ac:dyDescent="0.2">
      <c r="A91" s="230" t="s">
        <v>343</v>
      </c>
      <c r="B91" s="230"/>
      <c r="C91" s="230"/>
      <c r="D91" s="230"/>
      <c r="E91" s="230"/>
      <c r="F91" s="230"/>
      <c r="G91" s="53">
        <v>80</v>
      </c>
      <c r="H91" s="99">
        <f>SUM(H92:H96)</f>
        <v>0</v>
      </c>
      <c r="I91" s="99">
        <f>SUM(I92:I96)</f>
        <v>0</v>
      </c>
      <c r="J91" s="99">
        <f t="shared" ref="J91:K91" si="9">SUM(J92:J96)</f>
        <v>0</v>
      </c>
      <c r="K91" s="99">
        <f t="shared" si="9"/>
        <v>0</v>
      </c>
    </row>
    <row r="92" spans="1:11" ht="36.6" customHeight="1" x14ac:dyDescent="0.2">
      <c r="A92" s="219" t="s">
        <v>344</v>
      </c>
      <c r="B92" s="219"/>
      <c r="C92" s="219"/>
      <c r="D92" s="219"/>
      <c r="E92" s="219"/>
      <c r="F92" s="219"/>
      <c r="G92" s="53">
        <v>81</v>
      </c>
      <c r="H92" s="100">
        <v>0</v>
      </c>
      <c r="I92" s="100">
        <v>0</v>
      </c>
      <c r="J92" s="100">
        <v>0</v>
      </c>
      <c r="K92" s="100">
        <v>0</v>
      </c>
    </row>
    <row r="93" spans="1:11" ht="22.15" customHeight="1" x14ac:dyDescent="0.2">
      <c r="A93" s="219" t="s">
        <v>345</v>
      </c>
      <c r="B93" s="219"/>
      <c r="C93" s="219"/>
      <c r="D93" s="219"/>
      <c r="E93" s="219"/>
      <c r="F93" s="219"/>
      <c r="G93" s="53">
        <v>82</v>
      </c>
      <c r="H93" s="100">
        <v>0</v>
      </c>
      <c r="I93" s="100">
        <v>0</v>
      </c>
      <c r="J93" s="100">
        <v>0</v>
      </c>
      <c r="K93" s="100">
        <v>0</v>
      </c>
    </row>
    <row r="94" spans="1:11" ht="22.15" customHeight="1" x14ac:dyDescent="0.2">
      <c r="A94" s="219" t="s">
        <v>346</v>
      </c>
      <c r="B94" s="219"/>
      <c r="C94" s="219"/>
      <c r="D94" s="219"/>
      <c r="E94" s="219"/>
      <c r="F94" s="219"/>
      <c r="G94" s="53">
        <v>83</v>
      </c>
      <c r="H94" s="100">
        <v>0</v>
      </c>
      <c r="I94" s="100">
        <v>0</v>
      </c>
      <c r="J94" s="100">
        <v>0</v>
      </c>
      <c r="K94" s="100">
        <v>0</v>
      </c>
    </row>
    <row r="95" spans="1:11" ht="22.15" customHeight="1" x14ac:dyDescent="0.2">
      <c r="A95" s="219" t="s">
        <v>347</v>
      </c>
      <c r="B95" s="219"/>
      <c r="C95" s="219"/>
      <c r="D95" s="219"/>
      <c r="E95" s="219"/>
      <c r="F95" s="219"/>
      <c r="G95" s="53">
        <v>84</v>
      </c>
      <c r="H95" s="100">
        <v>0</v>
      </c>
      <c r="I95" s="100">
        <v>0</v>
      </c>
      <c r="J95" s="100">
        <v>0</v>
      </c>
      <c r="K95" s="100">
        <v>0</v>
      </c>
    </row>
    <row r="96" spans="1:11" ht="22.15" customHeight="1" x14ac:dyDescent="0.2">
      <c r="A96" s="219" t="s">
        <v>348</v>
      </c>
      <c r="B96" s="219"/>
      <c r="C96" s="219"/>
      <c r="D96" s="219"/>
      <c r="E96" s="219"/>
      <c r="F96" s="219"/>
      <c r="G96" s="53">
        <v>85</v>
      </c>
      <c r="H96" s="100">
        <v>0</v>
      </c>
      <c r="I96" s="100">
        <v>0</v>
      </c>
      <c r="J96" s="100">
        <v>0</v>
      </c>
      <c r="K96" s="100">
        <v>0</v>
      </c>
    </row>
    <row r="97" spans="1:11" ht="22.9" customHeight="1" x14ac:dyDescent="0.2">
      <c r="A97" s="219" t="s">
        <v>349</v>
      </c>
      <c r="B97" s="219"/>
      <c r="C97" s="219"/>
      <c r="D97" s="219"/>
      <c r="E97" s="219"/>
      <c r="F97" s="219"/>
      <c r="G97" s="53">
        <v>86</v>
      </c>
      <c r="H97" s="100">
        <v>0</v>
      </c>
      <c r="I97" s="100">
        <v>0</v>
      </c>
      <c r="J97" s="100">
        <v>0</v>
      </c>
      <c r="K97" s="100">
        <v>0</v>
      </c>
    </row>
    <row r="98" spans="1:11" ht="12.75" customHeight="1" x14ac:dyDescent="0.2">
      <c r="A98" s="230" t="s">
        <v>350</v>
      </c>
      <c r="B98" s="230"/>
      <c r="C98" s="230"/>
      <c r="D98" s="230"/>
      <c r="E98" s="230"/>
      <c r="F98" s="230"/>
      <c r="G98" s="53">
        <v>87</v>
      </c>
      <c r="H98" s="99">
        <f>SUM(H99:H106)</f>
        <v>-661800</v>
      </c>
      <c r="I98" s="99">
        <f>SUM(I99:I106)</f>
        <v>-1429124</v>
      </c>
      <c r="J98" s="99">
        <f t="shared" ref="J98:K98" si="10">SUM(J99:J106)</f>
        <v>723449</v>
      </c>
      <c r="K98" s="99">
        <f t="shared" si="10"/>
        <v>-846878</v>
      </c>
    </row>
    <row r="99" spans="1:11" ht="12.75" customHeight="1" x14ac:dyDescent="0.2">
      <c r="A99" s="231" t="s">
        <v>351</v>
      </c>
      <c r="B99" s="231"/>
      <c r="C99" s="231"/>
      <c r="D99" s="231"/>
      <c r="E99" s="231"/>
      <c r="F99" s="231"/>
      <c r="G99" s="51">
        <v>88</v>
      </c>
      <c r="H99" s="100">
        <v>-661800</v>
      </c>
      <c r="I99" s="100">
        <v>-1429124</v>
      </c>
      <c r="J99" s="100">
        <v>723449</v>
      </c>
      <c r="K99" s="100">
        <v>-846878</v>
      </c>
    </row>
    <row r="100" spans="1:11" ht="19.5" customHeight="1" x14ac:dyDescent="0.2">
      <c r="A100" s="219" t="s">
        <v>352</v>
      </c>
      <c r="B100" s="219"/>
      <c r="C100" s="219"/>
      <c r="D100" s="219"/>
      <c r="E100" s="219"/>
      <c r="F100" s="219"/>
      <c r="G100" s="51">
        <v>89</v>
      </c>
      <c r="H100" s="100">
        <v>0</v>
      </c>
      <c r="I100" s="100">
        <v>0</v>
      </c>
      <c r="J100" s="100">
        <v>0</v>
      </c>
      <c r="K100" s="100">
        <v>0</v>
      </c>
    </row>
    <row r="101" spans="1:11" ht="27.75" customHeight="1" x14ac:dyDescent="0.2">
      <c r="A101" s="231" t="s">
        <v>353</v>
      </c>
      <c r="B101" s="231"/>
      <c r="C101" s="231"/>
      <c r="D101" s="231"/>
      <c r="E101" s="231"/>
      <c r="F101" s="231"/>
      <c r="G101" s="51">
        <v>90</v>
      </c>
      <c r="H101" s="100">
        <v>0</v>
      </c>
      <c r="I101" s="100">
        <v>0</v>
      </c>
      <c r="J101" s="100">
        <v>0</v>
      </c>
      <c r="K101" s="100">
        <v>0</v>
      </c>
    </row>
    <row r="102" spans="1:11" ht="15" customHeight="1" x14ac:dyDescent="0.2">
      <c r="A102" s="231" t="s">
        <v>354</v>
      </c>
      <c r="B102" s="231"/>
      <c r="C102" s="231"/>
      <c r="D102" s="231"/>
      <c r="E102" s="231"/>
      <c r="F102" s="231"/>
      <c r="G102" s="51">
        <v>91</v>
      </c>
      <c r="H102" s="100">
        <v>0</v>
      </c>
      <c r="I102" s="100">
        <v>0</v>
      </c>
      <c r="J102" s="100">
        <v>0</v>
      </c>
      <c r="K102" s="100">
        <v>0</v>
      </c>
    </row>
    <row r="103" spans="1:11" ht="25.9" customHeight="1" x14ac:dyDescent="0.2">
      <c r="A103" s="231" t="s">
        <v>355</v>
      </c>
      <c r="B103" s="231"/>
      <c r="C103" s="231"/>
      <c r="D103" s="231"/>
      <c r="E103" s="231"/>
      <c r="F103" s="231"/>
      <c r="G103" s="51">
        <v>92</v>
      </c>
      <c r="H103" s="100">
        <v>0</v>
      </c>
      <c r="I103" s="100">
        <v>0</v>
      </c>
      <c r="J103" s="100">
        <v>0</v>
      </c>
      <c r="K103" s="100">
        <v>0</v>
      </c>
    </row>
    <row r="104" spans="1:11" ht="12.75" customHeight="1" x14ac:dyDescent="0.2">
      <c r="A104" s="219" t="s">
        <v>356</v>
      </c>
      <c r="B104" s="219"/>
      <c r="C104" s="219"/>
      <c r="D104" s="219"/>
      <c r="E104" s="219"/>
      <c r="F104" s="219"/>
      <c r="G104" s="51">
        <v>93</v>
      </c>
      <c r="H104" s="100">
        <v>0</v>
      </c>
      <c r="I104" s="100">
        <v>0</v>
      </c>
      <c r="J104" s="100">
        <v>0</v>
      </c>
      <c r="K104" s="100">
        <v>0</v>
      </c>
    </row>
    <row r="105" spans="1:11" ht="12.75" customHeight="1" x14ac:dyDescent="0.2">
      <c r="A105" s="219" t="s">
        <v>357</v>
      </c>
      <c r="B105" s="219"/>
      <c r="C105" s="219"/>
      <c r="D105" s="219"/>
      <c r="E105" s="219"/>
      <c r="F105" s="219"/>
      <c r="G105" s="51">
        <v>94</v>
      </c>
      <c r="H105" s="100">
        <v>0</v>
      </c>
      <c r="I105" s="100">
        <v>0</v>
      </c>
      <c r="J105" s="100">
        <v>0</v>
      </c>
      <c r="K105" s="100">
        <v>0</v>
      </c>
    </row>
    <row r="106" spans="1:11" x14ac:dyDescent="0.2">
      <c r="A106" s="219" t="s">
        <v>358</v>
      </c>
      <c r="B106" s="219"/>
      <c r="C106" s="219"/>
      <c r="D106" s="219"/>
      <c r="E106" s="219"/>
      <c r="F106" s="219"/>
      <c r="G106" s="51">
        <v>95</v>
      </c>
      <c r="H106" s="100">
        <v>0</v>
      </c>
      <c r="I106" s="100">
        <v>0</v>
      </c>
      <c r="J106" s="100">
        <v>0</v>
      </c>
      <c r="K106" s="100">
        <v>0</v>
      </c>
    </row>
    <row r="107" spans="1:11" x14ac:dyDescent="0.2">
      <c r="A107" s="219" t="s">
        <v>359</v>
      </c>
      <c r="B107" s="219"/>
      <c r="C107" s="219"/>
      <c r="D107" s="219"/>
      <c r="E107" s="219"/>
      <c r="F107" s="219"/>
      <c r="G107" s="51">
        <v>96</v>
      </c>
      <c r="H107" s="100">
        <v>0</v>
      </c>
      <c r="I107" s="100">
        <v>0</v>
      </c>
      <c r="J107" s="100">
        <v>0</v>
      </c>
      <c r="K107" s="100">
        <v>0</v>
      </c>
    </row>
    <row r="108" spans="1:11" x14ac:dyDescent="0.2">
      <c r="A108" s="184" t="s">
        <v>360</v>
      </c>
      <c r="B108" s="184"/>
      <c r="C108" s="184"/>
      <c r="D108" s="184"/>
      <c r="E108" s="184"/>
      <c r="F108" s="184"/>
      <c r="G108" s="53">
        <v>97</v>
      </c>
      <c r="H108" s="99">
        <f>H91+H98-H107-H97</f>
        <v>-661800</v>
      </c>
      <c r="I108" s="99">
        <f>I91+I98-I107-I97</f>
        <v>-1429124</v>
      </c>
      <c r="J108" s="99">
        <f t="shared" ref="J108:K108" si="11">J91+J98-J107-J97</f>
        <v>723449</v>
      </c>
      <c r="K108" s="99">
        <f t="shared" si="11"/>
        <v>-846878</v>
      </c>
    </row>
    <row r="109" spans="1:11" x14ac:dyDescent="0.2">
      <c r="A109" s="184" t="s">
        <v>361</v>
      </c>
      <c r="B109" s="184"/>
      <c r="C109" s="184"/>
      <c r="D109" s="184"/>
      <c r="E109" s="184"/>
      <c r="F109" s="184"/>
      <c r="G109" s="53">
        <v>98</v>
      </c>
      <c r="H109" s="101">
        <f>H89+H108</f>
        <v>-80158</v>
      </c>
      <c r="I109" s="101">
        <f>I89+I108</f>
        <v>-2668987</v>
      </c>
      <c r="J109" s="101">
        <f t="shared" ref="J109:K109" si="12">J89+J108</f>
        <v>10027763</v>
      </c>
      <c r="K109" s="101">
        <f t="shared" si="12"/>
        <v>996793</v>
      </c>
    </row>
    <row r="110" spans="1:11" x14ac:dyDescent="0.2">
      <c r="A110" s="232" t="s">
        <v>362</v>
      </c>
      <c r="B110" s="232"/>
      <c r="C110" s="232"/>
      <c r="D110" s="232"/>
      <c r="E110" s="232"/>
      <c r="F110" s="232"/>
      <c r="G110" s="233"/>
      <c r="H110" s="233"/>
      <c r="I110" s="233"/>
      <c r="J110" s="234"/>
      <c r="K110" s="234"/>
    </row>
    <row r="111" spans="1:11" x14ac:dyDescent="0.2">
      <c r="A111" s="235" t="s">
        <v>363</v>
      </c>
      <c r="B111" s="235"/>
      <c r="C111" s="235"/>
      <c r="D111" s="235"/>
      <c r="E111" s="235"/>
      <c r="F111" s="235"/>
      <c r="G111" s="53">
        <v>99</v>
      </c>
      <c r="H111" s="101">
        <f>H112+H113</f>
        <v>-80158</v>
      </c>
      <c r="I111" s="101">
        <f>I112+I113</f>
        <v>-2668987</v>
      </c>
      <c r="J111" s="101">
        <f>J112+J113</f>
        <v>10027763</v>
      </c>
      <c r="K111" s="101">
        <f>K112+K113</f>
        <v>996793</v>
      </c>
    </row>
    <row r="112" spans="1:11" x14ac:dyDescent="0.2">
      <c r="A112" s="226" t="s">
        <v>364</v>
      </c>
      <c r="B112" s="226"/>
      <c r="C112" s="226"/>
      <c r="D112" s="226"/>
      <c r="E112" s="226"/>
      <c r="F112" s="226"/>
      <c r="G112" s="51">
        <v>100</v>
      </c>
      <c r="H112" s="100">
        <v>-80158</v>
      </c>
      <c r="I112" s="100">
        <v>-2668987</v>
      </c>
      <c r="J112" s="100">
        <v>10027763</v>
      </c>
      <c r="K112" s="100">
        <v>996793</v>
      </c>
    </row>
    <row r="113" spans="1:11" x14ac:dyDescent="0.2">
      <c r="A113" s="226" t="s">
        <v>365</v>
      </c>
      <c r="B113" s="226"/>
      <c r="C113" s="226"/>
      <c r="D113" s="226"/>
      <c r="E113" s="226"/>
      <c r="F113" s="226"/>
      <c r="G113" s="51">
        <v>101</v>
      </c>
      <c r="H113" s="100">
        <v>0</v>
      </c>
      <c r="I113" s="100">
        <v>0</v>
      </c>
      <c r="J113" s="100">
        <v>0</v>
      </c>
      <c r="K113" s="100">
        <v>0</v>
      </c>
    </row>
  </sheetData>
  <mergeCells count="115">
    <mergeCell ref="A106:F106"/>
    <mergeCell ref="A107:F107"/>
    <mergeCell ref="A108:F108"/>
    <mergeCell ref="A109:F109"/>
    <mergeCell ref="A110:K110"/>
    <mergeCell ref="A111:F111"/>
    <mergeCell ref="A112:F112"/>
    <mergeCell ref="A113:F113"/>
    <mergeCell ref="A103:F103"/>
    <mergeCell ref="A104:F104"/>
    <mergeCell ref="A105:F105"/>
    <mergeCell ref="A97:F97"/>
    <mergeCell ref="A98:F98"/>
    <mergeCell ref="A99:F99"/>
    <mergeCell ref="A100:F100"/>
    <mergeCell ref="A101:F101"/>
    <mergeCell ref="A102:F102"/>
    <mergeCell ref="A91:F91"/>
    <mergeCell ref="A92:F92"/>
    <mergeCell ref="A93:F93"/>
    <mergeCell ref="A94:F94"/>
    <mergeCell ref="A95:F95"/>
    <mergeCell ref="A96:F96"/>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5">
    <dataValidation type="whole" operator="greaterThanOrEqual" allowBlank="1" showInputMessage="1" showErrorMessage="1" errorTitle="Pogrešan upis" error="Dopušten je upis samo pozitivnih cjelobrojnih vrijednosti" sqref="H71:K72 H78:K79 H74:K75 H82:K83 H55:K61 H8:K14 H36:K53 H63:K64 H67:K68 H16:K25" xr:uid="{00000000-0002-0000-0200-000000000000}">
      <formula1>0</formula1>
    </dataValidation>
    <dataValidation type="whole" operator="notEqual" allowBlank="1" showInputMessage="1" showErrorMessage="1" errorTitle="Pogrešan upis" error="Dopušten je upis samo cjelobrojnih vrijednosti" sqref="H77:K77 H80:K81 H15:K15 H85:K87 H65:K66 H70:K70 H73:K73 H26:K35 H54:K54 H62:K62 H89:K109 H111:K113" xr:uid="{00000000-0002-0000-0200-000001000000}">
      <formula1>999999999999</formula1>
    </dataValidation>
    <dataValidation type="whole" operator="notEqual" allowBlank="1" showInputMessage="1" showErrorMessage="1" errorTitle="Pogrešan unos" error="Mogu se unijeti samo cjelobrojne vrijednosti."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xr:uid="{00000000-0002-0000-0200-000003000000}">
      <formula1>999999999999</formula1>
    </dataValidation>
    <dataValidation type="whole" operator="greaterThanOrEqual" allowBlank="1" showInputMessage="1" showErrorMessage="1" errorTitle="Pogrešan unos" error="Mogu se unijeti samo cjelobrojne pozitivne vrijednosti."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xr:uid="{00000000-0002-0000-0200-000004000000}">
      <formula1>0</formula1>
    </dataValidation>
  </dataValidations>
  <pageMargins left="0.7" right="0.7" top="0.75" bottom="0.75" header="0.3" footer="0.3"/>
  <pageSetup paperSize="9" scale="63" orientation="portrait" r:id="rId1"/>
  <rowBreaks count="1" manualBreakCount="1">
    <brk id="68"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Normal="100" zoomScaleSheetLayoutView="100" workbookViewId="0">
      <selection sqref="A1:I1"/>
    </sheetView>
  </sheetViews>
  <sheetFormatPr defaultColWidth="9.140625" defaultRowHeight="12.75" x14ac:dyDescent="0.2"/>
  <cols>
    <col min="1" max="5" width="9.140625" style="66"/>
    <col min="6" max="6" width="27.85546875" style="66" customWidth="1"/>
    <col min="7" max="7" width="9.140625" style="66"/>
    <col min="8" max="9" width="30.28515625" style="75" customWidth="1"/>
    <col min="10" max="16384" width="9.140625" style="66"/>
  </cols>
  <sheetData>
    <row r="1" spans="1:9" ht="15" x14ac:dyDescent="0.25">
      <c r="A1" s="239" t="s">
        <v>213</v>
      </c>
      <c r="B1" s="240"/>
      <c r="C1" s="240"/>
      <c r="D1" s="240"/>
      <c r="E1" s="240"/>
      <c r="F1" s="240"/>
      <c r="G1" s="240"/>
      <c r="H1" s="240"/>
      <c r="I1" s="240"/>
    </row>
    <row r="2" spans="1:9" ht="15" x14ac:dyDescent="0.25">
      <c r="A2" s="206" t="s">
        <v>435</v>
      </c>
      <c r="B2" s="190"/>
      <c r="C2" s="190"/>
      <c r="D2" s="190"/>
      <c r="E2" s="190"/>
      <c r="F2" s="190"/>
      <c r="G2" s="190"/>
      <c r="H2" s="190"/>
      <c r="I2" s="190"/>
    </row>
    <row r="3" spans="1:9" ht="15" customHeight="1" x14ac:dyDescent="0.2">
      <c r="A3" s="241" t="s">
        <v>429</v>
      </c>
      <c r="B3" s="241"/>
      <c r="C3" s="241"/>
      <c r="D3" s="241"/>
      <c r="E3" s="241"/>
      <c r="F3" s="241"/>
      <c r="G3" s="241"/>
      <c r="H3" s="241"/>
      <c r="I3" s="241"/>
    </row>
    <row r="4" spans="1:9" ht="15" x14ac:dyDescent="0.2">
      <c r="A4" s="242" t="s">
        <v>327</v>
      </c>
      <c r="B4" s="193"/>
      <c r="C4" s="193"/>
      <c r="D4" s="193"/>
      <c r="E4" s="193"/>
      <c r="F4" s="193"/>
      <c r="G4" s="193"/>
      <c r="H4" s="193"/>
      <c r="I4" s="194"/>
    </row>
    <row r="5" spans="1:9" ht="24.75" thickBot="1" x14ac:dyDescent="0.25">
      <c r="A5" s="243" t="s">
        <v>56</v>
      </c>
      <c r="B5" s="244"/>
      <c r="C5" s="244"/>
      <c r="D5" s="244"/>
      <c r="E5" s="244"/>
      <c r="F5" s="245"/>
      <c r="G5" s="67" t="s">
        <v>57</v>
      </c>
      <c r="H5" s="68" t="s">
        <v>326</v>
      </c>
      <c r="I5" s="68" t="s">
        <v>155</v>
      </c>
    </row>
    <row r="6" spans="1:9" ht="15" x14ac:dyDescent="0.2">
      <c r="A6" s="236">
        <v>1</v>
      </c>
      <c r="B6" s="237"/>
      <c r="C6" s="237"/>
      <c r="D6" s="237"/>
      <c r="E6" s="237"/>
      <c r="F6" s="238"/>
      <c r="G6" s="69">
        <v>2</v>
      </c>
      <c r="H6" s="70" t="s">
        <v>16</v>
      </c>
      <c r="I6" s="70" t="s">
        <v>17</v>
      </c>
    </row>
    <row r="7" spans="1:9" x14ac:dyDescent="0.2">
      <c r="A7" s="249" t="s">
        <v>214</v>
      </c>
      <c r="B7" s="250"/>
      <c r="C7" s="250"/>
      <c r="D7" s="250"/>
      <c r="E7" s="250"/>
      <c r="F7" s="250"/>
      <c r="G7" s="250"/>
      <c r="H7" s="250"/>
      <c r="I7" s="251"/>
    </row>
    <row r="8" spans="1:9" ht="12.75" customHeight="1" x14ac:dyDescent="0.2">
      <c r="A8" s="252" t="s">
        <v>215</v>
      </c>
      <c r="B8" s="253"/>
      <c r="C8" s="253"/>
      <c r="D8" s="253"/>
      <c r="E8" s="253"/>
      <c r="F8" s="254"/>
      <c r="G8" s="71">
        <v>1</v>
      </c>
      <c r="H8" s="106">
        <v>1514137</v>
      </c>
      <c r="I8" s="106">
        <v>10599613</v>
      </c>
    </row>
    <row r="9" spans="1:9" ht="12.75" customHeight="1" x14ac:dyDescent="0.2">
      <c r="A9" s="255" t="s">
        <v>216</v>
      </c>
      <c r="B9" s="256"/>
      <c r="C9" s="256"/>
      <c r="D9" s="256"/>
      <c r="E9" s="256"/>
      <c r="F9" s="257"/>
      <c r="G9" s="72">
        <v>2</v>
      </c>
      <c r="H9" s="107">
        <f>H10+H11+H12+H13+H14+H15+H16+H17</f>
        <v>4865244</v>
      </c>
      <c r="I9" s="107">
        <f>I10+I11+I12+I13+I14+I15+I16+I17</f>
        <v>3637125</v>
      </c>
    </row>
    <row r="10" spans="1:9" ht="12.75" customHeight="1" x14ac:dyDescent="0.2">
      <c r="A10" s="258" t="s">
        <v>217</v>
      </c>
      <c r="B10" s="259"/>
      <c r="C10" s="259"/>
      <c r="D10" s="259"/>
      <c r="E10" s="259"/>
      <c r="F10" s="260"/>
      <c r="G10" s="73">
        <v>3</v>
      </c>
      <c r="H10" s="106">
        <v>7765868</v>
      </c>
      <c r="I10" s="106">
        <v>9053767</v>
      </c>
    </row>
    <row r="11" spans="1:9" ht="22.15" customHeight="1" x14ac:dyDescent="0.2">
      <c r="A11" s="258" t="s">
        <v>329</v>
      </c>
      <c r="B11" s="259"/>
      <c r="C11" s="259"/>
      <c r="D11" s="259"/>
      <c r="E11" s="259"/>
      <c r="F11" s="260"/>
      <c r="G11" s="73">
        <v>4</v>
      </c>
      <c r="H11" s="106">
        <v>-218564</v>
      </c>
      <c r="I11" s="106">
        <v>239355</v>
      </c>
    </row>
    <row r="12" spans="1:9" ht="23.45" customHeight="1" x14ac:dyDescent="0.2">
      <c r="A12" s="258" t="s">
        <v>218</v>
      </c>
      <c r="B12" s="259"/>
      <c r="C12" s="259"/>
      <c r="D12" s="259"/>
      <c r="E12" s="259"/>
      <c r="F12" s="260"/>
      <c r="G12" s="73">
        <v>5</v>
      </c>
      <c r="H12" s="106">
        <v>0</v>
      </c>
      <c r="I12" s="106">
        <v>0</v>
      </c>
    </row>
    <row r="13" spans="1:9" ht="12.75" customHeight="1" x14ac:dyDescent="0.2">
      <c r="A13" s="258" t="s">
        <v>219</v>
      </c>
      <c r="B13" s="259"/>
      <c r="C13" s="259"/>
      <c r="D13" s="259"/>
      <c r="E13" s="259"/>
      <c r="F13" s="260"/>
      <c r="G13" s="73">
        <v>6</v>
      </c>
      <c r="H13" s="106">
        <v>-245580</v>
      </c>
      <c r="I13" s="106">
        <v>-117657</v>
      </c>
    </row>
    <row r="14" spans="1:9" ht="12.75" customHeight="1" x14ac:dyDescent="0.2">
      <c r="A14" s="258" t="s">
        <v>220</v>
      </c>
      <c r="B14" s="259"/>
      <c r="C14" s="259"/>
      <c r="D14" s="259"/>
      <c r="E14" s="259"/>
      <c r="F14" s="260"/>
      <c r="G14" s="73">
        <v>7</v>
      </c>
      <c r="H14" s="106">
        <v>1206960</v>
      </c>
      <c r="I14" s="106">
        <v>1036652</v>
      </c>
    </row>
    <row r="15" spans="1:9" ht="12.75" customHeight="1" x14ac:dyDescent="0.2">
      <c r="A15" s="258" t="s">
        <v>221</v>
      </c>
      <c r="B15" s="259"/>
      <c r="C15" s="259"/>
      <c r="D15" s="259"/>
      <c r="E15" s="259"/>
      <c r="F15" s="260"/>
      <c r="G15" s="73">
        <v>8</v>
      </c>
      <c r="H15" s="106">
        <v>0</v>
      </c>
      <c r="I15" s="106">
        <v>0</v>
      </c>
    </row>
    <row r="16" spans="1:9" ht="12.75" customHeight="1" x14ac:dyDescent="0.2">
      <c r="A16" s="258" t="s">
        <v>222</v>
      </c>
      <c r="B16" s="259"/>
      <c r="C16" s="259"/>
      <c r="D16" s="259"/>
      <c r="E16" s="259"/>
      <c r="F16" s="260"/>
      <c r="G16" s="73">
        <v>9</v>
      </c>
      <c r="H16" s="106">
        <v>190441</v>
      </c>
      <c r="I16" s="106">
        <v>-693763</v>
      </c>
    </row>
    <row r="17" spans="1:9" ht="25.15" customHeight="1" x14ac:dyDescent="0.2">
      <c r="A17" s="258" t="s">
        <v>330</v>
      </c>
      <c r="B17" s="259"/>
      <c r="C17" s="259"/>
      <c r="D17" s="259"/>
      <c r="E17" s="259"/>
      <c r="F17" s="260"/>
      <c r="G17" s="73">
        <v>10</v>
      </c>
      <c r="H17" s="106">
        <v>-3833881</v>
      </c>
      <c r="I17" s="106">
        <v>-5881229</v>
      </c>
    </row>
    <row r="18" spans="1:9" ht="28.15" customHeight="1" x14ac:dyDescent="0.2">
      <c r="A18" s="246" t="s">
        <v>228</v>
      </c>
      <c r="B18" s="247"/>
      <c r="C18" s="247"/>
      <c r="D18" s="247"/>
      <c r="E18" s="247"/>
      <c r="F18" s="248"/>
      <c r="G18" s="72">
        <v>11</v>
      </c>
      <c r="H18" s="107">
        <f>H8+H9</f>
        <v>6379381</v>
      </c>
      <c r="I18" s="107">
        <f>I8+I9</f>
        <v>14236738</v>
      </c>
    </row>
    <row r="19" spans="1:9" ht="12.75" customHeight="1" x14ac:dyDescent="0.2">
      <c r="A19" s="255" t="s">
        <v>223</v>
      </c>
      <c r="B19" s="256"/>
      <c r="C19" s="256"/>
      <c r="D19" s="256"/>
      <c r="E19" s="256"/>
      <c r="F19" s="257"/>
      <c r="G19" s="72">
        <v>12</v>
      </c>
      <c r="H19" s="107">
        <f>H20+H21+H22+H23</f>
        <v>4388237</v>
      </c>
      <c r="I19" s="107">
        <f>I20+I21+I22+I23</f>
        <v>-313242</v>
      </c>
    </row>
    <row r="20" spans="1:9" ht="12.75" customHeight="1" x14ac:dyDescent="0.2">
      <c r="A20" s="258" t="s">
        <v>224</v>
      </c>
      <c r="B20" s="259"/>
      <c r="C20" s="259"/>
      <c r="D20" s="259"/>
      <c r="E20" s="259"/>
      <c r="F20" s="260"/>
      <c r="G20" s="73">
        <v>13</v>
      </c>
      <c r="H20" s="106">
        <v>-4449941</v>
      </c>
      <c r="I20" s="106">
        <v>1144307</v>
      </c>
    </row>
    <row r="21" spans="1:9" ht="12.75" customHeight="1" x14ac:dyDescent="0.2">
      <c r="A21" s="258" t="s">
        <v>225</v>
      </c>
      <c r="B21" s="259"/>
      <c r="C21" s="259"/>
      <c r="D21" s="259"/>
      <c r="E21" s="259"/>
      <c r="F21" s="260"/>
      <c r="G21" s="73">
        <v>14</v>
      </c>
      <c r="H21" s="106">
        <v>2575629</v>
      </c>
      <c r="I21" s="106">
        <v>-3756368</v>
      </c>
    </row>
    <row r="22" spans="1:9" ht="12.75" customHeight="1" x14ac:dyDescent="0.2">
      <c r="A22" s="258" t="s">
        <v>226</v>
      </c>
      <c r="B22" s="259"/>
      <c r="C22" s="259"/>
      <c r="D22" s="259"/>
      <c r="E22" s="259"/>
      <c r="F22" s="260"/>
      <c r="G22" s="73">
        <v>15</v>
      </c>
      <c r="H22" s="106">
        <v>6262549</v>
      </c>
      <c r="I22" s="106">
        <v>1995224</v>
      </c>
    </row>
    <row r="23" spans="1:9" ht="12.75" customHeight="1" x14ac:dyDescent="0.2">
      <c r="A23" s="258" t="s">
        <v>227</v>
      </c>
      <c r="B23" s="259"/>
      <c r="C23" s="259"/>
      <c r="D23" s="259"/>
      <c r="E23" s="259"/>
      <c r="F23" s="260"/>
      <c r="G23" s="73">
        <v>16</v>
      </c>
      <c r="H23" s="106">
        <v>0</v>
      </c>
      <c r="I23" s="106">
        <v>303595</v>
      </c>
    </row>
    <row r="24" spans="1:9" ht="12.75" customHeight="1" x14ac:dyDescent="0.2">
      <c r="A24" s="246" t="s">
        <v>229</v>
      </c>
      <c r="B24" s="247"/>
      <c r="C24" s="247"/>
      <c r="D24" s="247"/>
      <c r="E24" s="247"/>
      <c r="F24" s="248"/>
      <c r="G24" s="72">
        <v>17</v>
      </c>
      <c r="H24" s="107">
        <f>H18+H19</f>
        <v>10767618</v>
      </c>
      <c r="I24" s="107">
        <f>I18+I19</f>
        <v>13923496</v>
      </c>
    </row>
    <row r="25" spans="1:9" ht="12.75" customHeight="1" x14ac:dyDescent="0.2">
      <c r="A25" s="261" t="s">
        <v>230</v>
      </c>
      <c r="B25" s="262"/>
      <c r="C25" s="262"/>
      <c r="D25" s="262"/>
      <c r="E25" s="262"/>
      <c r="F25" s="263"/>
      <c r="G25" s="73">
        <v>18</v>
      </c>
      <c r="H25" s="106">
        <v>-1217276</v>
      </c>
      <c r="I25" s="106">
        <v>-1112607</v>
      </c>
    </row>
    <row r="26" spans="1:9" ht="12.75" customHeight="1" x14ac:dyDescent="0.2">
      <c r="A26" s="261" t="s">
        <v>231</v>
      </c>
      <c r="B26" s="262"/>
      <c r="C26" s="262"/>
      <c r="D26" s="262"/>
      <c r="E26" s="262"/>
      <c r="F26" s="263"/>
      <c r="G26" s="73">
        <v>19</v>
      </c>
      <c r="H26" s="106">
        <v>-54091</v>
      </c>
      <c r="I26" s="106">
        <v>-1079068</v>
      </c>
    </row>
    <row r="27" spans="1:9" ht="25.15" customHeight="1" x14ac:dyDescent="0.2">
      <c r="A27" s="264" t="s">
        <v>232</v>
      </c>
      <c r="B27" s="265"/>
      <c r="C27" s="265"/>
      <c r="D27" s="265"/>
      <c r="E27" s="265"/>
      <c r="F27" s="266"/>
      <c r="G27" s="74">
        <v>20</v>
      </c>
      <c r="H27" s="107">
        <f>H24+H25+H26</f>
        <v>9496251</v>
      </c>
      <c r="I27" s="107">
        <f>I24+I25+I26</f>
        <v>11731821</v>
      </c>
    </row>
    <row r="28" spans="1:9" x14ac:dyDescent="0.2">
      <c r="A28" s="249" t="s">
        <v>233</v>
      </c>
      <c r="B28" s="250"/>
      <c r="C28" s="250"/>
      <c r="D28" s="250"/>
      <c r="E28" s="250"/>
      <c r="F28" s="250"/>
      <c r="G28" s="250"/>
      <c r="H28" s="250"/>
      <c r="I28" s="251"/>
    </row>
    <row r="29" spans="1:9" ht="30.6" customHeight="1" x14ac:dyDescent="0.2">
      <c r="A29" s="252" t="s">
        <v>234</v>
      </c>
      <c r="B29" s="253"/>
      <c r="C29" s="253"/>
      <c r="D29" s="253"/>
      <c r="E29" s="253"/>
      <c r="F29" s="254"/>
      <c r="G29" s="71">
        <v>21</v>
      </c>
      <c r="H29" s="108">
        <v>961316</v>
      </c>
      <c r="I29" s="108">
        <v>122666</v>
      </c>
    </row>
    <row r="30" spans="1:9" ht="12.75" customHeight="1" x14ac:dyDescent="0.2">
      <c r="A30" s="261" t="s">
        <v>235</v>
      </c>
      <c r="B30" s="262"/>
      <c r="C30" s="262"/>
      <c r="D30" s="262"/>
      <c r="E30" s="262"/>
      <c r="F30" s="263"/>
      <c r="G30" s="73">
        <v>22</v>
      </c>
      <c r="H30" s="108">
        <v>0</v>
      </c>
      <c r="I30" s="108">
        <v>0</v>
      </c>
    </row>
    <row r="31" spans="1:9" ht="12.75" customHeight="1" x14ac:dyDescent="0.2">
      <c r="A31" s="261" t="s">
        <v>236</v>
      </c>
      <c r="B31" s="262"/>
      <c r="C31" s="262"/>
      <c r="D31" s="262"/>
      <c r="E31" s="262"/>
      <c r="F31" s="263"/>
      <c r="G31" s="73">
        <v>23</v>
      </c>
      <c r="H31" s="108">
        <v>248404</v>
      </c>
      <c r="I31" s="108">
        <v>118104</v>
      </c>
    </row>
    <row r="32" spans="1:9" ht="12.75" customHeight="1" x14ac:dyDescent="0.2">
      <c r="A32" s="261" t="s">
        <v>237</v>
      </c>
      <c r="B32" s="262"/>
      <c r="C32" s="262"/>
      <c r="D32" s="262"/>
      <c r="E32" s="262"/>
      <c r="F32" s="263"/>
      <c r="G32" s="73">
        <v>24</v>
      </c>
      <c r="H32" s="108">
        <v>617862</v>
      </c>
      <c r="I32" s="108">
        <v>4642159</v>
      </c>
    </row>
    <row r="33" spans="1:9" ht="22.9" customHeight="1" x14ac:dyDescent="0.2">
      <c r="A33" s="261" t="s">
        <v>238</v>
      </c>
      <c r="B33" s="262"/>
      <c r="C33" s="262"/>
      <c r="D33" s="262"/>
      <c r="E33" s="262"/>
      <c r="F33" s="263"/>
      <c r="G33" s="73">
        <v>25</v>
      </c>
      <c r="H33" s="108">
        <v>0</v>
      </c>
      <c r="I33" s="108">
        <v>0</v>
      </c>
    </row>
    <row r="34" spans="1:9" ht="12.75" customHeight="1" x14ac:dyDescent="0.2">
      <c r="A34" s="261" t="s">
        <v>239</v>
      </c>
      <c r="B34" s="262"/>
      <c r="C34" s="262"/>
      <c r="D34" s="262"/>
      <c r="E34" s="262"/>
      <c r="F34" s="263"/>
      <c r="G34" s="73">
        <v>26</v>
      </c>
      <c r="H34" s="108">
        <v>0</v>
      </c>
      <c r="I34" s="108">
        <v>0</v>
      </c>
    </row>
    <row r="35" spans="1:9" ht="12.75" customHeight="1" x14ac:dyDescent="0.2">
      <c r="A35" s="246" t="s">
        <v>240</v>
      </c>
      <c r="B35" s="247"/>
      <c r="C35" s="247"/>
      <c r="D35" s="247"/>
      <c r="E35" s="247"/>
      <c r="F35" s="248"/>
      <c r="G35" s="72">
        <v>27</v>
      </c>
      <c r="H35" s="109">
        <f>H29+H30+H31+H32+H33+H34</f>
        <v>1827582</v>
      </c>
      <c r="I35" s="109">
        <f>I29+I30+I31+I32+I33+I34</f>
        <v>4882929</v>
      </c>
    </row>
    <row r="36" spans="1:9" ht="25.5" customHeight="1" x14ac:dyDescent="0.2">
      <c r="A36" s="261" t="s">
        <v>241</v>
      </c>
      <c r="B36" s="262"/>
      <c r="C36" s="262"/>
      <c r="D36" s="262"/>
      <c r="E36" s="262"/>
      <c r="F36" s="263"/>
      <c r="G36" s="73">
        <v>28</v>
      </c>
      <c r="H36" s="108">
        <v>-10422059</v>
      </c>
      <c r="I36" s="108">
        <v>-3864267</v>
      </c>
    </row>
    <row r="37" spans="1:9" ht="12.75" customHeight="1" x14ac:dyDescent="0.2">
      <c r="A37" s="261" t="s">
        <v>242</v>
      </c>
      <c r="B37" s="262"/>
      <c r="C37" s="262"/>
      <c r="D37" s="262"/>
      <c r="E37" s="262"/>
      <c r="F37" s="263"/>
      <c r="G37" s="73">
        <v>29</v>
      </c>
      <c r="H37" s="108">
        <v>0</v>
      </c>
      <c r="I37" s="108">
        <v>0</v>
      </c>
    </row>
    <row r="38" spans="1:9" ht="23.45" customHeight="1" x14ac:dyDescent="0.2">
      <c r="A38" s="261" t="s">
        <v>243</v>
      </c>
      <c r="B38" s="262"/>
      <c r="C38" s="262"/>
      <c r="D38" s="262"/>
      <c r="E38" s="262"/>
      <c r="F38" s="263"/>
      <c r="G38" s="73">
        <v>30</v>
      </c>
      <c r="H38" s="108">
        <v>0</v>
      </c>
      <c r="I38" s="108">
        <v>0</v>
      </c>
    </row>
    <row r="39" spans="1:9" ht="12.75" customHeight="1" x14ac:dyDescent="0.2">
      <c r="A39" s="261" t="s">
        <v>244</v>
      </c>
      <c r="B39" s="262"/>
      <c r="C39" s="262"/>
      <c r="D39" s="262"/>
      <c r="E39" s="262"/>
      <c r="F39" s="263"/>
      <c r="G39" s="73">
        <v>31</v>
      </c>
      <c r="H39" s="108">
        <v>0</v>
      </c>
      <c r="I39" s="108">
        <v>0</v>
      </c>
    </row>
    <row r="40" spans="1:9" ht="12.75" customHeight="1" x14ac:dyDescent="0.2">
      <c r="A40" s="261" t="s">
        <v>245</v>
      </c>
      <c r="B40" s="262"/>
      <c r="C40" s="262"/>
      <c r="D40" s="262"/>
      <c r="E40" s="262"/>
      <c r="F40" s="263"/>
      <c r="G40" s="73">
        <v>32</v>
      </c>
      <c r="H40" s="108">
        <v>0</v>
      </c>
      <c r="I40" s="108">
        <v>0</v>
      </c>
    </row>
    <row r="41" spans="1:9" ht="24" customHeight="1" x14ac:dyDescent="0.2">
      <c r="A41" s="246" t="s">
        <v>246</v>
      </c>
      <c r="B41" s="247"/>
      <c r="C41" s="247"/>
      <c r="D41" s="247"/>
      <c r="E41" s="247"/>
      <c r="F41" s="248"/>
      <c r="G41" s="72">
        <v>33</v>
      </c>
      <c r="H41" s="109">
        <f>H36+H37+H38+H39+H40</f>
        <v>-10422059</v>
      </c>
      <c r="I41" s="109">
        <f>I36+I37+I38+I39+I40</f>
        <v>-3864267</v>
      </c>
    </row>
    <row r="42" spans="1:9" ht="29.45" customHeight="1" x14ac:dyDescent="0.2">
      <c r="A42" s="264" t="s">
        <v>247</v>
      </c>
      <c r="B42" s="265"/>
      <c r="C42" s="265"/>
      <c r="D42" s="265"/>
      <c r="E42" s="265"/>
      <c r="F42" s="266"/>
      <c r="G42" s="74">
        <v>34</v>
      </c>
      <c r="H42" s="109">
        <f>H35+H41</f>
        <v>-8594477</v>
      </c>
      <c r="I42" s="109">
        <f>I35+I41</f>
        <v>1018662</v>
      </c>
    </row>
    <row r="43" spans="1:9" x14ac:dyDescent="0.2">
      <c r="A43" s="249" t="s">
        <v>248</v>
      </c>
      <c r="B43" s="250"/>
      <c r="C43" s="250"/>
      <c r="D43" s="250"/>
      <c r="E43" s="250"/>
      <c r="F43" s="250"/>
      <c r="G43" s="250"/>
      <c r="H43" s="250"/>
      <c r="I43" s="251"/>
    </row>
    <row r="44" spans="1:9" ht="12.75" customHeight="1" x14ac:dyDescent="0.2">
      <c r="A44" s="252" t="s">
        <v>249</v>
      </c>
      <c r="B44" s="253"/>
      <c r="C44" s="253"/>
      <c r="D44" s="253"/>
      <c r="E44" s="253"/>
      <c r="F44" s="254"/>
      <c r="G44" s="71">
        <v>35</v>
      </c>
      <c r="H44" s="108">
        <v>0</v>
      </c>
      <c r="I44" s="108">
        <v>0</v>
      </c>
    </row>
    <row r="45" spans="1:9" ht="25.15" customHeight="1" x14ac:dyDescent="0.2">
      <c r="A45" s="261" t="s">
        <v>331</v>
      </c>
      <c r="B45" s="262"/>
      <c r="C45" s="262"/>
      <c r="D45" s="262"/>
      <c r="E45" s="262"/>
      <c r="F45" s="263"/>
      <c r="G45" s="73">
        <v>36</v>
      </c>
      <c r="H45" s="108">
        <v>0</v>
      </c>
      <c r="I45" s="108">
        <v>0</v>
      </c>
    </row>
    <row r="46" spans="1:9" ht="12.75" customHeight="1" x14ac:dyDescent="0.2">
      <c r="A46" s="261" t="s">
        <v>250</v>
      </c>
      <c r="B46" s="262"/>
      <c r="C46" s="262"/>
      <c r="D46" s="262"/>
      <c r="E46" s="262"/>
      <c r="F46" s="263"/>
      <c r="G46" s="73">
        <v>37</v>
      </c>
      <c r="H46" s="108">
        <v>18498231</v>
      </c>
      <c r="I46" s="108">
        <v>13812398</v>
      </c>
    </row>
    <row r="47" spans="1:9" ht="12.75" customHeight="1" x14ac:dyDescent="0.2">
      <c r="A47" s="261" t="s">
        <v>251</v>
      </c>
      <c r="B47" s="262"/>
      <c r="C47" s="262"/>
      <c r="D47" s="262"/>
      <c r="E47" s="262"/>
      <c r="F47" s="263"/>
      <c r="G47" s="73">
        <v>38</v>
      </c>
      <c r="H47" s="108">
        <v>0</v>
      </c>
      <c r="I47" s="108">
        <v>0</v>
      </c>
    </row>
    <row r="48" spans="1:9" ht="22.15" customHeight="1" x14ac:dyDescent="0.2">
      <c r="A48" s="246" t="s">
        <v>252</v>
      </c>
      <c r="B48" s="247"/>
      <c r="C48" s="247"/>
      <c r="D48" s="247"/>
      <c r="E48" s="247"/>
      <c r="F48" s="248"/>
      <c r="G48" s="72">
        <v>39</v>
      </c>
      <c r="H48" s="109">
        <f>H44+H45+H46+H47</f>
        <v>18498231</v>
      </c>
      <c r="I48" s="109">
        <f>I44+I45+I46+I47</f>
        <v>13812398</v>
      </c>
    </row>
    <row r="49" spans="1:9" ht="24.6" customHeight="1" x14ac:dyDescent="0.2">
      <c r="A49" s="261" t="s">
        <v>253</v>
      </c>
      <c r="B49" s="262"/>
      <c r="C49" s="262"/>
      <c r="D49" s="262"/>
      <c r="E49" s="262"/>
      <c r="F49" s="263"/>
      <c r="G49" s="73">
        <v>40</v>
      </c>
      <c r="H49" s="108">
        <v>-21082927</v>
      </c>
      <c r="I49" s="108">
        <v>-23365549</v>
      </c>
    </row>
    <row r="50" spans="1:9" ht="12.75" customHeight="1" x14ac:dyDescent="0.2">
      <c r="A50" s="261" t="s">
        <v>254</v>
      </c>
      <c r="B50" s="262"/>
      <c r="C50" s="262"/>
      <c r="D50" s="262"/>
      <c r="E50" s="262"/>
      <c r="F50" s="263"/>
      <c r="G50" s="73">
        <v>41</v>
      </c>
      <c r="H50" s="108">
        <v>0</v>
      </c>
      <c r="I50" s="108">
        <v>0</v>
      </c>
    </row>
    <row r="51" spans="1:9" ht="12.75" customHeight="1" x14ac:dyDescent="0.2">
      <c r="A51" s="261" t="s">
        <v>255</v>
      </c>
      <c r="B51" s="262"/>
      <c r="C51" s="262"/>
      <c r="D51" s="262"/>
      <c r="E51" s="262"/>
      <c r="F51" s="263"/>
      <c r="G51" s="73">
        <v>42</v>
      </c>
      <c r="H51" s="108">
        <v>-632101</v>
      </c>
      <c r="I51" s="108">
        <v>-718504</v>
      </c>
    </row>
    <row r="52" spans="1:9" ht="22.9" customHeight="1" x14ac:dyDescent="0.2">
      <c r="A52" s="261" t="s">
        <v>256</v>
      </c>
      <c r="B52" s="262"/>
      <c r="C52" s="262"/>
      <c r="D52" s="262"/>
      <c r="E52" s="262"/>
      <c r="F52" s="263"/>
      <c r="G52" s="73">
        <v>43</v>
      </c>
      <c r="H52" s="108">
        <v>0</v>
      </c>
      <c r="I52" s="108">
        <v>0</v>
      </c>
    </row>
    <row r="53" spans="1:9" ht="12.75" customHeight="1" x14ac:dyDescent="0.2">
      <c r="A53" s="261" t="s">
        <v>257</v>
      </c>
      <c r="B53" s="262"/>
      <c r="C53" s="262"/>
      <c r="D53" s="262"/>
      <c r="E53" s="262"/>
      <c r="F53" s="263"/>
      <c r="G53" s="73">
        <v>44</v>
      </c>
      <c r="H53" s="108">
        <v>0</v>
      </c>
      <c r="I53" s="108">
        <v>0</v>
      </c>
    </row>
    <row r="54" spans="1:9" ht="30.6" customHeight="1" x14ac:dyDescent="0.2">
      <c r="A54" s="246" t="s">
        <v>258</v>
      </c>
      <c r="B54" s="247"/>
      <c r="C54" s="247"/>
      <c r="D54" s="247"/>
      <c r="E54" s="247"/>
      <c r="F54" s="248"/>
      <c r="G54" s="72">
        <v>45</v>
      </c>
      <c r="H54" s="109">
        <f>H49+H50+H51+H52+H53</f>
        <v>-21715028</v>
      </c>
      <c r="I54" s="109">
        <f>I49+I50+I51+I52+I53</f>
        <v>-24084053</v>
      </c>
    </row>
    <row r="55" spans="1:9" ht="29.45" customHeight="1" x14ac:dyDescent="0.2">
      <c r="A55" s="267" t="s">
        <v>259</v>
      </c>
      <c r="B55" s="268"/>
      <c r="C55" s="268"/>
      <c r="D55" s="268"/>
      <c r="E55" s="268"/>
      <c r="F55" s="269"/>
      <c r="G55" s="72">
        <v>46</v>
      </c>
      <c r="H55" s="109">
        <f>H48+H54</f>
        <v>-3216797</v>
      </c>
      <c r="I55" s="109">
        <f>I48+I54</f>
        <v>-10271655</v>
      </c>
    </row>
    <row r="56" spans="1:9" x14ac:dyDescent="0.2">
      <c r="A56" s="261" t="s">
        <v>260</v>
      </c>
      <c r="B56" s="262"/>
      <c r="C56" s="262"/>
      <c r="D56" s="262"/>
      <c r="E56" s="262"/>
      <c r="F56" s="263"/>
      <c r="G56" s="73">
        <v>47</v>
      </c>
      <c r="H56" s="108">
        <v>-13917</v>
      </c>
      <c r="I56" s="108">
        <v>-20050</v>
      </c>
    </row>
    <row r="57" spans="1:9" ht="26.45" customHeight="1" x14ac:dyDescent="0.2">
      <c r="A57" s="267" t="s">
        <v>261</v>
      </c>
      <c r="B57" s="268"/>
      <c r="C57" s="268"/>
      <c r="D57" s="268"/>
      <c r="E57" s="268"/>
      <c r="F57" s="269"/>
      <c r="G57" s="72">
        <v>48</v>
      </c>
      <c r="H57" s="109">
        <f>H27+H42+H55+H56</f>
        <v>-2328940</v>
      </c>
      <c r="I57" s="109">
        <f>I27+I42+I55+I56</f>
        <v>2458778</v>
      </c>
    </row>
    <row r="58" spans="1:9" x14ac:dyDescent="0.2">
      <c r="A58" s="270" t="s">
        <v>262</v>
      </c>
      <c r="B58" s="271"/>
      <c r="C58" s="271"/>
      <c r="D58" s="271"/>
      <c r="E58" s="271"/>
      <c r="F58" s="272"/>
      <c r="G58" s="73">
        <v>49</v>
      </c>
      <c r="H58" s="108">
        <v>3249551</v>
      </c>
      <c r="I58" s="108">
        <v>3043873</v>
      </c>
    </row>
    <row r="59" spans="1:9" ht="31.15" customHeight="1" x14ac:dyDescent="0.2">
      <c r="A59" s="264" t="s">
        <v>263</v>
      </c>
      <c r="B59" s="265"/>
      <c r="C59" s="265"/>
      <c r="D59" s="265"/>
      <c r="E59" s="265"/>
      <c r="F59" s="266"/>
      <c r="G59" s="74">
        <v>50</v>
      </c>
      <c r="H59" s="109">
        <f>H57+H58</f>
        <v>920611</v>
      </c>
      <c r="I59" s="109">
        <f>I57+I58</f>
        <v>5502651</v>
      </c>
    </row>
  </sheetData>
  <mergeCells count="59">
    <mergeCell ref="A55:F55"/>
    <mergeCell ref="A56:F56"/>
    <mergeCell ref="A57:F57"/>
    <mergeCell ref="A58:F58"/>
    <mergeCell ref="A59:F59"/>
    <mergeCell ref="A54:F54"/>
    <mergeCell ref="A43:I43"/>
    <mergeCell ref="A44:F44"/>
    <mergeCell ref="A45:F45"/>
    <mergeCell ref="A46:F46"/>
    <mergeCell ref="A47:F47"/>
    <mergeCell ref="A48:F48"/>
    <mergeCell ref="A49:F49"/>
    <mergeCell ref="A50:F50"/>
    <mergeCell ref="A51:F51"/>
    <mergeCell ref="A52:F52"/>
    <mergeCell ref="A53:F53"/>
    <mergeCell ref="A42:F42"/>
    <mergeCell ref="A31:F31"/>
    <mergeCell ref="A32:F32"/>
    <mergeCell ref="A33:F33"/>
    <mergeCell ref="A34:F34"/>
    <mergeCell ref="A35:F35"/>
    <mergeCell ref="A36:F36"/>
    <mergeCell ref="A37:F37"/>
    <mergeCell ref="A38:F38"/>
    <mergeCell ref="A39:F39"/>
    <mergeCell ref="A40:F40"/>
    <mergeCell ref="A41:F41"/>
    <mergeCell ref="A30:F30"/>
    <mergeCell ref="A19:F19"/>
    <mergeCell ref="A20:F20"/>
    <mergeCell ref="A21:F21"/>
    <mergeCell ref="A22:F22"/>
    <mergeCell ref="A23:F23"/>
    <mergeCell ref="A24:F24"/>
    <mergeCell ref="A25:F25"/>
    <mergeCell ref="A26:F26"/>
    <mergeCell ref="A27:F27"/>
    <mergeCell ref="A28:I28"/>
    <mergeCell ref="A29:F29"/>
    <mergeCell ref="A18:F18"/>
    <mergeCell ref="A7:I7"/>
    <mergeCell ref="A8:F8"/>
    <mergeCell ref="A9:F9"/>
    <mergeCell ref="A10:F10"/>
    <mergeCell ref="A11:F11"/>
    <mergeCell ref="A12:F12"/>
    <mergeCell ref="A13:F13"/>
    <mergeCell ref="A14:F14"/>
    <mergeCell ref="A15:F15"/>
    <mergeCell ref="A16:F16"/>
    <mergeCell ref="A17:F17"/>
    <mergeCell ref="A6:F6"/>
    <mergeCell ref="A1:I1"/>
    <mergeCell ref="A2:I2"/>
    <mergeCell ref="A3:I3"/>
    <mergeCell ref="A4:I4"/>
    <mergeCell ref="A5:F5"/>
  </mergeCells>
  <dataValidations count="5">
    <dataValidation type="whole" operator="greaterThanOrEqual" allowBlank="1" showInputMessage="1" showErrorMessage="1" errorTitle="Pogrešan upis" error="Dopušten je upis samo pozitivnih cjelobrojnih vrijednosti ili nule" sqref="H14:I14 H44:I48 H10:I10 H29:I35 H58:I59" xr:uid="{00000000-0002-0000-0300-000000000000}">
      <formula1>0</formula1>
    </dataValidation>
    <dataValidation type="whole" operator="lessThanOrEqual" allowBlank="1" showInputMessage="1" showErrorMessage="1" errorTitle="Pogrešan upis" error="Dopušten je upis samo negativnih cjelobrojnih vrijednosti ili nule" sqref="H36:I38 H25:I25 H40:I41 H13:I13 H49:I54" xr:uid="{00000000-0002-0000-0300-000001000000}">
      <formula1>0</formula1>
    </dataValidation>
    <dataValidation type="whole" operator="notEqual" allowBlank="1" showInputMessage="1" showErrorMessage="1" errorTitle="Pogrešan upis" error="Dopušten je upis samo cjelobrojnih vrijednosti ili nule" sqref="H42:I42 H39:I39 H8:I27 H55:I57" xr:uid="{00000000-0002-0000-0300-000002000000}">
      <formula1>999999999999</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3000000}">
      <formula1>9999999998</formula1>
    </dataValidation>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4000000}">
      <formula1>0</formula1>
    </dataValidation>
  </dataValidations>
  <pageMargins left="0.7" right="0.7" top="0.75" bottom="0.75" header="0.3" footer="0.3"/>
  <pageSetup paperSize="9" scale="61" orientation="portrait" r:id="rId1"/>
  <ignoredErrors>
    <ignoredError sqref="H6:I6"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Y63"/>
  <sheetViews>
    <sheetView view="pageBreakPreview" zoomScaleNormal="100" zoomScaleSheetLayoutView="100" workbookViewId="0">
      <selection sqref="A1:J1"/>
    </sheetView>
  </sheetViews>
  <sheetFormatPr defaultRowHeight="12.75" x14ac:dyDescent="0.2"/>
  <cols>
    <col min="1" max="4" width="9.140625" style="58"/>
    <col min="5" max="5" width="10.140625" style="58" bestFit="1" customWidth="1"/>
    <col min="6" max="6" width="10" style="58" customWidth="1"/>
    <col min="7" max="7" width="10.28515625" style="58" bestFit="1" customWidth="1"/>
    <col min="8" max="9" width="13.42578125" style="65" customWidth="1"/>
    <col min="10" max="10" width="13.7109375" style="65" customWidth="1"/>
    <col min="11" max="25" width="13.42578125" style="65" customWidth="1"/>
    <col min="26" max="26" width="13.42578125" style="58" customWidth="1"/>
    <col min="27" max="261" width="9.140625" style="58"/>
    <col min="262" max="262" width="10.140625" style="58" bestFit="1" customWidth="1"/>
    <col min="263" max="266" width="9.140625" style="58"/>
    <col min="267" max="268" width="9.85546875" style="58" bestFit="1" customWidth="1"/>
    <col min="269" max="517" width="9.140625" style="58"/>
    <col min="518" max="518" width="10.140625" style="58" bestFit="1" customWidth="1"/>
    <col min="519" max="522" width="9.140625" style="58"/>
    <col min="523" max="524" width="9.85546875" style="58" bestFit="1" customWidth="1"/>
    <col min="525" max="773" width="9.140625" style="58"/>
    <col min="774" max="774" width="10.140625" style="58" bestFit="1" customWidth="1"/>
    <col min="775" max="778" width="9.140625" style="58"/>
    <col min="779" max="780" width="9.85546875" style="58" bestFit="1" customWidth="1"/>
    <col min="781" max="1029" width="9.140625" style="58"/>
    <col min="1030" max="1030" width="10.140625" style="58" bestFit="1" customWidth="1"/>
    <col min="1031" max="1034" width="9.140625" style="58"/>
    <col min="1035" max="1036" width="9.85546875" style="58" bestFit="1" customWidth="1"/>
    <col min="1037" max="1285" width="9.140625" style="58"/>
    <col min="1286" max="1286" width="10.140625" style="58" bestFit="1" customWidth="1"/>
    <col min="1287" max="1290" width="9.140625" style="58"/>
    <col min="1291" max="1292" width="9.85546875" style="58" bestFit="1" customWidth="1"/>
    <col min="1293" max="1541" width="9.140625" style="58"/>
    <col min="1542" max="1542" width="10.140625" style="58" bestFit="1" customWidth="1"/>
    <col min="1543" max="1546" width="9.140625" style="58"/>
    <col min="1547" max="1548" width="9.85546875" style="58" bestFit="1" customWidth="1"/>
    <col min="1549" max="1797" width="9.140625" style="58"/>
    <col min="1798" max="1798" width="10.140625" style="58" bestFit="1" customWidth="1"/>
    <col min="1799" max="1802" width="9.140625" style="58"/>
    <col min="1803" max="1804" width="9.85546875" style="58" bestFit="1" customWidth="1"/>
    <col min="1805" max="2053" width="9.140625" style="58"/>
    <col min="2054" max="2054" width="10.140625" style="58" bestFit="1" customWidth="1"/>
    <col min="2055" max="2058" width="9.140625" style="58"/>
    <col min="2059" max="2060" width="9.85546875" style="58" bestFit="1" customWidth="1"/>
    <col min="2061" max="2309" width="9.140625" style="58"/>
    <col min="2310" max="2310" width="10.140625" style="58" bestFit="1" customWidth="1"/>
    <col min="2311" max="2314" width="9.140625" style="58"/>
    <col min="2315" max="2316" width="9.85546875" style="58" bestFit="1" customWidth="1"/>
    <col min="2317" max="2565" width="9.140625" style="58"/>
    <col min="2566" max="2566" width="10.140625" style="58" bestFit="1" customWidth="1"/>
    <col min="2567" max="2570" width="9.140625" style="58"/>
    <col min="2571" max="2572" width="9.85546875" style="58" bestFit="1" customWidth="1"/>
    <col min="2573" max="2821" width="9.140625" style="58"/>
    <col min="2822" max="2822" width="10.140625" style="58" bestFit="1" customWidth="1"/>
    <col min="2823" max="2826" width="9.140625" style="58"/>
    <col min="2827" max="2828" width="9.85546875" style="58" bestFit="1" customWidth="1"/>
    <col min="2829" max="3077" width="9.140625" style="58"/>
    <col min="3078" max="3078" width="10.140625" style="58" bestFit="1" customWidth="1"/>
    <col min="3079" max="3082" width="9.140625" style="58"/>
    <col min="3083" max="3084" width="9.85546875" style="58" bestFit="1" customWidth="1"/>
    <col min="3085" max="3333" width="9.140625" style="58"/>
    <col min="3334" max="3334" width="10.140625" style="58" bestFit="1" customWidth="1"/>
    <col min="3335" max="3338" width="9.140625" style="58"/>
    <col min="3339" max="3340" width="9.85546875" style="58" bestFit="1" customWidth="1"/>
    <col min="3341" max="3589" width="9.140625" style="58"/>
    <col min="3590" max="3590" width="10.140625" style="58" bestFit="1" customWidth="1"/>
    <col min="3591" max="3594" width="9.140625" style="58"/>
    <col min="3595" max="3596" width="9.85546875" style="58" bestFit="1" customWidth="1"/>
    <col min="3597" max="3845" width="9.140625" style="58"/>
    <col min="3846" max="3846" width="10.140625" style="58" bestFit="1" customWidth="1"/>
    <col min="3847" max="3850" width="9.140625" style="58"/>
    <col min="3851" max="3852" width="9.85546875" style="58" bestFit="1" customWidth="1"/>
    <col min="3853" max="4101" width="9.140625" style="58"/>
    <col min="4102" max="4102" width="10.140625" style="58" bestFit="1" customWidth="1"/>
    <col min="4103" max="4106" width="9.140625" style="58"/>
    <col min="4107" max="4108" width="9.85546875" style="58" bestFit="1" customWidth="1"/>
    <col min="4109" max="4357" width="9.140625" style="58"/>
    <col min="4358" max="4358" width="10.140625" style="58" bestFit="1" customWidth="1"/>
    <col min="4359" max="4362" width="9.140625" style="58"/>
    <col min="4363" max="4364" width="9.85546875" style="58" bestFit="1" customWidth="1"/>
    <col min="4365" max="4613" width="9.140625" style="58"/>
    <col min="4614" max="4614" width="10.140625" style="58" bestFit="1" customWidth="1"/>
    <col min="4615" max="4618" width="9.140625" style="58"/>
    <col min="4619" max="4620" width="9.85546875" style="58" bestFit="1" customWidth="1"/>
    <col min="4621" max="4869" width="9.140625" style="58"/>
    <col min="4870" max="4870" width="10.140625" style="58" bestFit="1" customWidth="1"/>
    <col min="4871" max="4874" width="9.140625" style="58"/>
    <col min="4875" max="4876" width="9.85546875" style="58" bestFit="1" customWidth="1"/>
    <col min="4877" max="5125" width="9.140625" style="58"/>
    <col min="5126" max="5126" width="10.140625" style="58" bestFit="1" customWidth="1"/>
    <col min="5127" max="5130" width="9.140625" style="58"/>
    <col min="5131" max="5132" width="9.85546875" style="58" bestFit="1" customWidth="1"/>
    <col min="5133" max="5381" width="9.140625" style="58"/>
    <col min="5382" max="5382" width="10.140625" style="58" bestFit="1" customWidth="1"/>
    <col min="5383" max="5386" width="9.140625" style="58"/>
    <col min="5387" max="5388" width="9.85546875" style="58" bestFit="1" customWidth="1"/>
    <col min="5389" max="5637" width="9.140625" style="58"/>
    <col min="5638" max="5638" width="10.140625" style="58" bestFit="1" customWidth="1"/>
    <col min="5639" max="5642" width="9.140625" style="58"/>
    <col min="5643" max="5644" width="9.85546875" style="58" bestFit="1" customWidth="1"/>
    <col min="5645" max="5893" width="9.140625" style="58"/>
    <col min="5894" max="5894" width="10.140625" style="58" bestFit="1" customWidth="1"/>
    <col min="5895" max="5898" width="9.140625" style="58"/>
    <col min="5899" max="5900" width="9.85546875" style="58" bestFit="1" customWidth="1"/>
    <col min="5901" max="6149" width="9.140625" style="58"/>
    <col min="6150" max="6150" width="10.140625" style="58" bestFit="1" customWidth="1"/>
    <col min="6151" max="6154" width="9.140625" style="58"/>
    <col min="6155" max="6156" width="9.85546875" style="58" bestFit="1" customWidth="1"/>
    <col min="6157" max="6405" width="9.140625" style="58"/>
    <col min="6406" max="6406" width="10.140625" style="58" bestFit="1" customWidth="1"/>
    <col min="6407" max="6410" width="9.140625" style="58"/>
    <col min="6411" max="6412" width="9.85546875" style="58" bestFit="1" customWidth="1"/>
    <col min="6413" max="6661" width="9.140625" style="58"/>
    <col min="6662" max="6662" width="10.140625" style="58" bestFit="1" customWidth="1"/>
    <col min="6663" max="6666" width="9.140625" style="58"/>
    <col min="6667" max="6668" width="9.85546875" style="58" bestFit="1" customWidth="1"/>
    <col min="6669" max="6917" width="9.140625" style="58"/>
    <col min="6918" max="6918" width="10.140625" style="58" bestFit="1" customWidth="1"/>
    <col min="6919" max="6922" width="9.140625" style="58"/>
    <col min="6923" max="6924" width="9.85546875" style="58" bestFit="1" customWidth="1"/>
    <col min="6925" max="7173" width="9.140625" style="58"/>
    <col min="7174" max="7174" width="10.140625" style="58" bestFit="1" customWidth="1"/>
    <col min="7175" max="7178" width="9.140625" style="58"/>
    <col min="7179" max="7180" width="9.85546875" style="58" bestFit="1" customWidth="1"/>
    <col min="7181" max="7429" width="9.140625" style="58"/>
    <col min="7430" max="7430" width="10.140625" style="58" bestFit="1" customWidth="1"/>
    <col min="7431" max="7434" width="9.140625" style="58"/>
    <col min="7435" max="7436" width="9.85546875" style="58" bestFit="1" customWidth="1"/>
    <col min="7437" max="7685" width="9.140625" style="58"/>
    <col min="7686" max="7686" width="10.140625" style="58" bestFit="1" customWidth="1"/>
    <col min="7687" max="7690" width="9.140625" style="58"/>
    <col min="7691" max="7692" width="9.85546875" style="58" bestFit="1" customWidth="1"/>
    <col min="7693" max="7941" width="9.140625" style="58"/>
    <col min="7942" max="7942" width="10.140625" style="58" bestFit="1" customWidth="1"/>
    <col min="7943" max="7946" width="9.140625" style="58"/>
    <col min="7947" max="7948" width="9.85546875" style="58" bestFit="1" customWidth="1"/>
    <col min="7949" max="8197" width="9.140625" style="58"/>
    <col min="8198" max="8198" width="10.140625" style="58" bestFit="1" customWidth="1"/>
    <col min="8199" max="8202" width="9.140625" style="58"/>
    <col min="8203" max="8204" width="9.85546875" style="58" bestFit="1" customWidth="1"/>
    <col min="8205" max="8453" width="9.140625" style="58"/>
    <col min="8454" max="8454" width="10.140625" style="58" bestFit="1" customWidth="1"/>
    <col min="8455" max="8458" width="9.140625" style="58"/>
    <col min="8459" max="8460" width="9.85546875" style="58" bestFit="1" customWidth="1"/>
    <col min="8461" max="8709" width="9.140625" style="58"/>
    <col min="8710" max="8710" width="10.140625" style="58" bestFit="1" customWidth="1"/>
    <col min="8711" max="8714" width="9.140625" style="58"/>
    <col min="8715" max="8716" width="9.85546875" style="58" bestFit="1" customWidth="1"/>
    <col min="8717" max="8965" width="9.140625" style="58"/>
    <col min="8966" max="8966" width="10.140625" style="58" bestFit="1" customWidth="1"/>
    <col min="8967" max="8970" width="9.140625" style="58"/>
    <col min="8971" max="8972" width="9.85546875" style="58" bestFit="1" customWidth="1"/>
    <col min="8973" max="9221" width="9.140625" style="58"/>
    <col min="9222" max="9222" width="10.140625" style="58" bestFit="1" customWidth="1"/>
    <col min="9223" max="9226" width="9.140625" style="58"/>
    <col min="9227" max="9228" width="9.85546875" style="58" bestFit="1" customWidth="1"/>
    <col min="9229" max="9477" width="9.140625" style="58"/>
    <col min="9478" max="9478" width="10.140625" style="58" bestFit="1" customWidth="1"/>
    <col min="9479" max="9482" width="9.140625" style="58"/>
    <col min="9483" max="9484" width="9.85546875" style="58" bestFit="1" customWidth="1"/>
    <col min="9485" max="9733" width="9.140625" style="58"/>
    <col min="9734" max="9734" width="10.140625" style="58" bestFit="1" customWidth="1"/>
    <col min="9735" max="9738" width="9.140625" style="58"/>
    <col min="9739" max="9740" width="9.85546875" style="58" bestFit="1" customWidth="1"/>
    <col min="9741" max="9989" width="9.140625" style="58"/>
    <col min="9990" max="9990" width="10.140625" style="58" bestFit="1" customWidth="1"/>
    <col min="9991" max="9994" width="9.140625" style="58"/>
    <col min="9995" max="9996" width="9.85546875" style="58" bestFit="1" customWidth="1"/>
    <col min="9997" max="10245" width="9.140625" style="58"/>
    <col min="10246" max="10246" width="10.140625" style="58" bestFit="1" customWidth="1"/>
    <col min="10247" max="10250" width="9.140625" style="58"/>
    <col min="10251" max="10252" width="9.85546875" style="58" bestFit="1" customWidth="1"/>
    <col min="10253" max="10501" width="9.140625" style="58"/>
    <col min="10502" max="10502" width="10.140625" style="58" bestFit="1" customWidth="1"/>
    <col min="10503" max="10506" width="9.140625" style="58"/>
    <col min="10507" max="10508" width="9.85546875" style="58" bestFit="1" customWidth="1"/>
    <col min="10509" max="10757" width="9.140625" style="58"/>
    <col min="10758" max="10758" width="10.140625" style="58" bestFit="1" customWidth="1"/>
    <col min="10759" max="10762" width="9.140625" style="58"/>
    <col min="10763" max="10764" width="9.85546875" style="58" bestFit="1" customWidth="1"/>
    <col min="10765" max="11013" width="9.140625" style="58"/>
    <col min="11014" max="11014" width="10.140625" style="58" bestFit="1" customWidth="1"/>
    <col min="11015" max="11018" width="9.140625" style="58"/>
    <col min="11019" max="11020" width="9.85546875" style="58" bestFit="1" customWidth="1"/>
    <col min="11021" max="11269" width="9.140625" style="58"/>
    <col min="11270" max="11270" width="10.140625" style="58" bestFit="1" customWidth="1"/>
    <col min="11271" max="11274" width="9.140625" style="58"/>
    <col min="11275" max="11276" width="9.85546875" style="58" bestFit="1" customWidth="1"/>
    <col min="11277" max="11525" width="9.140625" style="58"/>
    <col min="11526" max="11526" width="10.140625" style="58" bestFit="1" customWidth="1"/>
    <col min="11527" max="11530" width="9.140625" style="58"/>
    <col min="11531" max="11532" width="9.85546875" style="58" bestFit="1" customWidth="1"/>
    <col min="11533" max="11781" width="9.140625" style="58"/>
    <col min="11782" max="11782" width="10.140625" style="58" bestFit="1" customWidth="1"/>
    <col min="11783" max="11786" width="9.140625" style="58"/>
    <col min="11787" max="11788" width="9.85546875" style="58" bestFit="1" customWidth="1"/>
    <col min="11789" max="12037" width="9.140625" style="58"/>
    <col min="12038" max="12038" width="10.140625" style="58" bestFit="1" customWidth="1"/>
    <col min="12039" max="12042" width="9.140625" style="58"/>
    <col min="12043" max="12044" width="9.85546875" style="58" bestFit="1" customWidth="1"/>
    <col min="12045" max="12293" width="9.140625" style="58"/>
    <col min="12294" max="12294" width="10.140625" style="58" bestFit="1" customWidth="1"/>
    <col min="12295" max="12298" width="9.140625" style="58"/>
    <col min="12299" max="12300" width="9.85546875" style="58" bestFit="1" customWidth="1"/>
    <col min="12301" max="12549" width="9.140625" style="58"/>
    <col min="12550" max="12550" width="10.140625" style="58" bestFit="1" customWidth="1"/>
    <col min="12551" max="12554" width="9.140625" style="58"/>
    <col min="12555" max="12556" width="9.85546875" style="58" bestFit="1" customWidth="1"/>
    <col min="12557" max="12805" width="9.140625" style="58"/>
    <col min="12806" max="12806" width="10.140625" style="58" bestFit="1" customWidth="1"/>
    <col min="12807" max="12810" width="9.140625" style="58"/>
    <col min="12811" max="12812" width="9.85546875" style="58" bestFit="1" customWidth="1"/>
    <col min="12813" max="13061" width="9.140625" style="58"/>
    <col min="13062" max="13062" width="10.140625" style="58" bestFit="1" customWidth="1"/>
    <col min="13063" max="13066" width="9.140625" style="58"/>
    <col min="13067" max="13068" width="9.85546875" style="58" bestFit="1" customWidth="1"/>
    <col min="13069" max="13317" width="9.140625" style="58"/>
    <col min="13318" max="13318" width="10.140625" style="58" bestFit="1" customWidth="1"/>
    <col min="13319" max="13322" width="9.140625" style="58"/>
    <col min="13323" max="13324" width="9.85546875" style="58" bestFit="1" customWidth="1"/>
    <col min="13325" max="13573" width="9.140625" style="58"/>
    <col min="13574" max="13574" width="10.140625" style="58" bestFit="1" customWidth="1"/>
    <col min="13575" max="13578" width="9.140625" style="58"/>
    <col min="13579" max="13580" width="9.85546875" style="58" bestFit="1" customWidth="1"/>
    <col min="13581" max="13829" width="9.140625" style="58"/>
    <col min="13830" max="13830" width="10.140625" style="58" bestFit="1" customWidth="1"/>
    <col min="13831" max="13834" width="9.140625" style="58"/>
    <col min="13835" max="13836" width="9.85546875" style="58" bestFit="1" customWidth="1"/>
    <col min="13837" max="14085" width="9.140625" style="58"/>
    <col min="14086" max="14086" width="10.140625" style="58" bestFit="1" customWidth="1"/>
    <col min="14087" max="14090" width="9.140625" style="58"/>
    <col min="14091" max="14092" width="9.85546875" style="58" bestFit="1" customWidth="1"/>
    <col min="14093" max="14341" width="9.140625" style="58"/>
    <col min="14342" max="14342" width="10.140625" style="58" bestFit="1" customWidth="1"/>
    <col min="14343" max="14346" width="9.140625" style="58"/>
    <col min="14347" max="14348" width="9.85546875" style="58" bestFit="1" customWidth="1"/>
    <col min="14349" max="14597" width="9.140625" style="58"/>
    <col min="14598" max="14598" width="10.140625" style="58" bestFit="1" customWidth="1"/>
    <col min="14599" max="14602" width="9.140625" style="58"/>
    <col min="14603" max="14604" width="9.85546875" style="58" bestFit="1" customWidth="1"/>
    <col min="14605" max="14853" width="9.140625" style="58"/>
    <col min="14854" max="14854" width="10.140625" style="58" bestFit="1" customWidth="1"/>
    <col min="14855" max="14858" width="9.140625" style="58"/>
    <col min="14859" max="14860" width="9.85546875" style="58" bestFit="1" customWidth="1"/>
    <col min="14861" max="15109" width="9.140625" style="58"/>
    <col min="15110" max="15110" width="10.140625" style="58" bestFit="1" customWidth="1"/>
    <col min="15111" max="15114" width="9.140625" style="58"/>
    <col min="15115" max="15116" width="9.85546875" style="58" bestFit="1" customWidth="1"/>
    <col min="15117" max="15365" width="9.140625" style="58"/>
    <col min="15366" max="15366" width="10.140625" style="58" bestFit="1" customWidth="1"/>
    <col min="15367" max="15370" width="9.140625" style="58"/>
    <col min="15371" max="15372" width="9.85546875" style="58" bestFit="1" customWidth="1"/>
    <col min="15373" max="15621" width="9.140625" style="58"/>
    <col min="15622" max="15622" width="10.140625" style="58" bestFit="1" customWidth="1"/>
    <col min="15623" max="15626" width="9.140625" style="58"/>
    <col min="15627" max="15628" width="9.85546875" style="58" bestFit="1" customWidth="1"/>
    <col min="15629" max="15877" width="9.140625" style="58"/>
    <col min="15878" max="15878" width="10.140625" style="58" bestFit="1" customWidth="1"/>
    <col min="15879" max="15882" width="9.140625" style="58"/>
    <col min="15883" max="15884" width="9.85546875" style="58" bestFit="1" customWidth="1"/>
    <col min="15885" max="16133" width="9.140625" style="58"/>
    <col min="16134" max="16134" width="10.140625" style="58" bestFit="1" customWidth="1"/>
    <col min="16135" max="16138" width="9.140625" style="58"/>
    <col min="16139" max="16140" width="9.85546875" style="58" bestFit="1" customWidth="1"/>
    <col min="16141" max="16384" width="9.140625" style="58"/>
  </cols>
  <sheetData>
    <row r="1" spans="1:25" x14ac:dyDescent="0.2">
      <c r="A1" s="273" t="s">
        <v>264</v>
      </c>
      <c r="B1" s="274"/>
      <c r="C1" s="274"/>
      <c r="D1" s="274"/>
      <c r="E1" s="274"/>
      <c r="F1" s="274"/>
      <c r="G1" s="274"/>
      <c r="H1" s="274"/>
      <c r="I1" s="274"/>
      <c r="J1" s="274"/>
      <c r="K1" s="76"/>
    </row>
    <row r="2" spans="1:25" ht="15.75" x14ac:dyDescent="0.2">
      <c r="A2" s="77"/>
      <c r="B2" s="78"/>
      <c r="C2" s="275" t="s">
        <v>265</v>
      </c>
      <c r="D2" s="275"/>
      <c r="E2" s="79">
        <v>45658</v>
      </c>
      <c r="F2" s="80" t="s">
        <v>31</v>
      </c>
      <c r="G2" s="79">
        <v>45930</v>
      </c>
      <c r="H2" s="81"/>
      <c r="I2" s="81"/>
      <c r="J2" s="81"/>
      <c r="K2" s="76"/>
      <c r="X2" s="65" t="s">
        <v>429</v>
      </c>
    </row>
    <row r="3" spans="1:25" ht="13.5" customHeight="1" thickBot="1" x14ac:dyDescent="0.25">
      <c r="A3" s="276" t="s">
        <v>266</v>
      </c>
      <c r="B3" s="277"/>
      <c r="C3" s="277"/>
      <c r="D3" s="277"/>
      <c r="E3" s="277"/>
      <c r="F3" s="277"/>
      <c r="G3" s="280" t="s">
        <v>57</v>
      </c>
      <c r="H3" s="282" t="s">
        <v>272</v>
      </c>
      <c r="I3" s="282"/>
      <c r="J3" s="282"/>
      <c r="K3" s="282"/>
      <c r="L3" s="282"/>
      <c r="M3" s="282"/>
      <c r="N3" s="282"/>
      <c r="O3" s="282"/>
      <c r="P3" s="282"/>
      <c r="Q3" s="282"/>
      <c r="R3" s="282"/>
      <c r="S3" s="282"/>
      <c r="T3" s="282"/>
      <c r="U3" s="282"/>
      <c r="V3" s="282"/>
      <c r="W3" s="282"/>
      <c r="X3" s="282" t="s">
        <v>282</v>
      </c>
      <c r="Y3" s="284" t="s">
        <v>283</v>
      </c>
    </row>
    <row r="4" spans="1:25" ht="79.5" thickBot="1" x14ac:dyDescent="0.25">
      <c r="A4" s="278"/>
      <c r="B4" s="279"/>
      <c r="C4" s="279"/>
      <c r="D4" s="279"/>
      <c r="E4" s="279"/>
      <c r="F4" s="279"/>
      <c r="G4" s="281"/>
      <c r="H4" s="82" t="s">
        <v>267</v>
      </c>
      <c r="I4" s="82" t="s">
        <v>268</v>
      </c>
      <c r="J4" s="82" t="s">
        <v>269</v>
      </c>
      <c r="K4" s="82" t="s">
        <v>270</v>
      </c>
      <c r="L4" s="82" t="s">
        <v>271</v>
      </c>
      <c r="M4" s="82" t="s">
        <v>273</v>
      </c>
      <c r="N4" s="82" t="s">
        <v>274</v>
      </c>
      <c r="O4" s="82" t="s">
        <v>275</v>
      </c>
      <c r="P4" s="82" t="s">
        <v>276</v>
      </c>
      <c r="Q4" s="82" t="s">
        <v>277</v>
      </c>
      <c r="R4" s="82" t="s">
        <v>278</v>
      </c>
      <c r="S4" s="82" t="s">
        <v>368</v>
      </c>
      <c r="T4" s="82" t="s">
        <v>369</v>
      </c>
      <c r="U4" s="82" t="s">
        <v>279</v>
      </c>
      <c r="V4" s="82" t="s">
        <v>280</v>
      </c>
      <c r="W4" s="82" t="s">
        <v>281</v>
      </c>
      <c r="X4" s="293"/>
      <c r="Y4" s="285"/>
    </row>
    <row r="5" spans="1:25" ht="22.5" x14ac:dyDescent="0.2">
      <c r="A5" s="286">
        <v>1</v>
      </c>
      <c r="B5" s="287"/>
      <c r="C5" s="287"/>
      <c r="D5" s="287"/>
      <c r="E5" s="287"/>
      <c r="F5" s="287"/>
      <c r="G5" s="83">
        <v>2</v>
      </c>
      <c r="H5" s="84" t="s">
        <v>16</v>
      </c>
      <c r="I5" s="85" t="s">
        <v>17</v>
      </c>
      <c r="J5" s="84" t="s">
        <v>18</v>
      </c>
      <c r="K5" s="85" t="s">
        <v>19</v>
      </c>
      <c r="L5" s="84" t="s">
        <v>20</v>
      </c>
      <c r="M5" s="85" t="s">
        <v>21</v>
      </c>
      <c r="N5" s="84" t="s">
        <v>22</v>
      </c>
      <c r="O5" s="85" t="s">
        <v>23</v>
      </c>
      <c r="P5" s="84" t="s">
        <v>24</v>
      </c>
      <c r="Q5" s="85" t="s">
        <v>25</v>
      </c>
      <c r="R5" s="84" t="s">
        <v>26</v>
      </c>
      <c r="S5" s="84" t="s">
        <v>27</v>
      </c>
      <c r="T5" s="84" t="s">
        <v>28</v>
      </c>
      <c r="U5" s="85" t="s">
        <v>335</v>
      </c>
      <c r="V5" s="84" t="s">
        <v>29</v>
      </c>
      <c r="W5" s="84" t="s">
        <v>370</v>
      </c>
      <c r="X5" s="84">
        <v>19</v>
      </c>
      <c r="Y5" s="86" t="s">
        <v>336</v>
      </c>
    </row>
    <row r="6" spans="1:25" x14ac:dyDescent="0.2">
      <c r="A6" s="288" t="s">
        <v>284</v>
      </c>
      <c r="B6" s="288"/>
      <c r="C6" s="288"/>
      <c r="D6" s="288"/>
      <c r="E6" s="288"/>
      <c r="F6" s="288"/>
      <c r="G6" s="288"/>
      <c r="H6" s="288"/>
      <c r="I6" s="288"/>
      <c r="J6" s="288"/>
      <c r="K6" s="288"/>
      <c r="L6" s="288"/>
      <c r="M6" s="288"/>
      <c r="N6" s="289"/>
      <c r="O6" s="289"/>
      <c r="P6" s="289"/>
      <c r="Q6" s="289"/>
      <c r="R6" s="289"/>
      <c r="S6" s="290"/>
      <c r="T6" s="290"/>
      <c r="U6" s="289"/>
      <c r="V6" s="289"/>
      <c r="W6" s="289"/>
      <c r="X6" s="289"/>
      <c r="Y6" s="291"/>
    </row>
    <row r="7" spans="1:25" x14ac:dyDescent="0.2">
      <c r="A7" s="292" t="s">
        <v>318</v>
      </c>
      <c r="B7" s="292"/>
      <c r="C7" s="292"/>
      <c r="D7" s="292"/>
      <c r="E7" s="292"/>
      <c r="F7" s="292"/>
      <c r="G7" s="87">
        <v>1</v>
      </c>
      <c r="H7" s="88">
        <v>54594592</v>
      </c>
      <c r="I7" s="88">
        <v>25938305</v>
      </c>
      <c r="J7" s="88">
        <v>885798</v>
      </c>
      <c r="K7" s="88">
        <v>2772641</v>
      </c>
      <c r="L7" s="88">
        <v>871127</v>
      </c>
      <c r="M7" s="88">
        <v>16639</v>
      </c>
      <c r="N7" s="88">
        <v>6880988</v>
      </c>
      <c r="O7" s="88">
        <v>-3796100</v>
      </c>
      <c r="P7" s="88">
        <v>0</v>
      </c>
      <c r="Q7" s="88">
        <v>0</v>
      </c>
      <c r="R7" s="88">
        <v>0</v>
      </c>
      <c r="S7" s="88">
        <v>0</v>
      </c>
      <c r="T7" s="88">
        <v>-6626452</v>
      </c>
      <c r="U7" s="88">
        <v>19939404</v>
      </c>
      <c r="V7" s="88">
        <v>-1271328</v>
      </c>
      <c r="W7" s="89">
        <f>H7+I7+J7+K7-L7+M7+N7+O7+P7+Q7+R7+U7+V7+S7+T7</f>
        <v>98463360</v>
      </c>
      <c r="X7" s="88">
        <v>0</v>
      </c>
      <c r="Y7" s="89">
        <f>W7+X7</f>
        <v>98463360</v>
      </c>
    </row>
    <row r="8" spans="1:25" x14ac:dyDescent="0.2">
      <c r="A8" s="283" t="s">
        <v>332</v>
      </c>
      <c r="B8" s="283"/>
      <c r="C8" s="283"/>
      <c r="D8" s="283"/>
      <c r="E8" s="283"/>
      <c r="F8" s="283"/>
      <c r="G8" s="87">
        <v>2</v>
      </c>
      <c r="H8" s="88">
        <v>0</v>
      </c>
      <c r="I8" s="88">
        <v>0</v>
      </c>
      <c r="J8" s="88">
        <v>0</v>
      </c>
      <c r="K8" s="88">
        <v>0</v>
      </c>
      <c r="L8" s="88">
        <v>0</v>
      </c>
      <c r="M8" s="88">
        <v>0</v>
      </c>
      <c r="N8" s="88">
        <v>0</v>
      </c>
      <c r="O8" s="88">
        <v>0</v>
      </c>
      <c r="P8" s="88">
        <v>0</v>
      </c>
      <c r="Q8" s="88">
        <v>0</v>
      </c>
      <c r="R8" s="88">
        <v>0</v>
      </c>
      <c r="S8" s="88">
        <v>0</v>
      </c>
      <c r="T8" s="88">
        <v>0</v>
      </c>
      <c r="U8" s="88">
        <v>0</v>
      </c>
      <c r="V8" s="88">
        <v>0</v>
      </c>
      <c r="W8" s="89">
        <f t="shared" ref="W8:W9" si="0">H8+I8+J8+K8-L8+M8+N8+O8+P8+Q8+R8+U8+V8+S8+T8</f>
        <v>0</v>
      </c>
      <c r="X8" s="88">
        <v>0</v>
      </c>
      <c r="Y8" s="89">
        <f t="shared" ref="Y8:Y9" si="1">W8+X8</f>
        <v>0</v>
      </c>
    </row>
    <row r="9" spans="1:25" x14ac:dyDescent="0.2">
      <c r="A9" s="283" t="s">
        <v>285</v>
      </c>
      <c r="B9" s="283"/>
      <c r="C9" s="283"/>
      <c r="D9" s="283"/>
      <c r="E9" s="283"/>
      <c r="F9" s="283"/>
      <c r="G9" s="87">
        <v>3</v>
      </c>
      <c r="H9" s="88">
        <v>0</v>
      </c>
      <c r="I9" s="88">
        <v>0</v>
      </c>
      <c r="J9" s="88">
        <v>0</v>
      </c>
      <c r="K9" s="88">
        <v>0</v>
      </c>
      <c r="L9" s="88">
        <v>0</v>
      </c>
      <c r="M9" s="88">
        <v>0</v>
      </c>
      <c r="N9" s="88">
        <v>0</v>
      </c>
      <c r="O9" s="88">
        <v>0</v>
      </c>
      <c r="P9" s="88">
        <v>0</v>
      </c>
      <c r="Q9" s="88">
        <v>0</v>
      </c>
      <c r="R9" s="88">
        <v>0</v>
      </c>
      <c r="S9" s="88">
        <v>0</v>
      </c>
      <c r="T9" s="88">
        <v>0</v>
      </c>
      <c r="U9" s="88">
        <v>0</v>
      </c>
      <c r="V9" s="88">
        <v>0</v>
      </c>
      <c r="W9" s="89">
        <f t="shared" si="0"/>
        <v>0</v>
      </c>
      <c r="X9" s="88">
        <v>0</v>
      </c>
      <c r="Y9" s="89">
        <f t="shared" si="1"/>
        <v>0</v>
      </c>
    </row>
    <row r="10" spans="1:25" ht="24" customHeight="1" x14ac:dyDescent="0.2">
      <c r="A10" s="294" t="s">
        <v>334</v>
      </c>
      <c r="B10" s="294"/>
      <c r="C10" s="294"/>
      <c r="D10" s="294"/>
      <c r="E10" s="294"/>
      <c r="F10" s="294"/>
      <c r="G10" s="90">
        <v>4</v>
      </c>
      <c r="H10" s="89">
        <f>H7+H8+H9</f>
        <v>54594592</v>
      </c>
      <c r="I10" s="89">
        <f t="shared" ref="I10:Y10" si="2">I7+I8+I9</f>
        <v>25938305</v>
      </c>
      <c r="J10" s="89">
        <f t="shared" si="2"/>
        <v>885798</v>
      </c>
      <c r="K10" s="89">
        <f>K7+K8+K9</f>
        <v>2772641</v>
      </c>
      <c r="L10" s="89">
        <f t="shared" si="2"/>
        <v>871127</v>
      </c>
      <c r="M10" s="89">
        <f t="shared" si="2"/>
        <v>16639</v>
      </c>
      <c r="N10" s="89">
        <f t="shared" si="2"/>
        <v>6880988</v>
      </c>
      <c r="O10" s="89">
        <f t="shared" si="2"/>
        <v>-3796100</v>
      </c>
      <c r="P10" s="89">
        <f t="shared" si="2"/>
        <v>0</v>
      </c>
      <c r="Q10" s="89">
        <f t="shared" si="2"/>
        <v>0</v>
      </c>
      <c r="R10" s="89">
        <f t="shared" si="2"/>
        <v>0</v>
      </c>
      <c r="S10" s="89">
        <f t="shared" si="2"/>
        <v>0</v>
      </c>
      <c r="T10" s="89">
        <f t="shared" si="2"/>
        <v>-6626452</v>
      </c>
      <c r="U10" s="89">
        <f t="shared" si="2"/>
        <v>19939404</v>
      </c>
      <c r="V10" s="89">
        <f t="shared" si="2"/>
        <v>-1271328</v>
      </c>
      <c r="W10" s="89">
        <f t="shared" si="2"/>
        <v>98463360</v>
      </c>
      <c r="X10" s="89">
        <f t="shared" si="2"/>
        <v>0</v>
      </c>
      <c r="Y10" s="89">
        <f t="shared" si="2"/>
        <v>98463360</v>
      </c>
    </row>
    <row r="11" spans="1:25" x14ac:dyDescent="0.2">
      <c r="A11" s="283" t="s">
        <v>286</v>
      </c>
      <c r="B11" s="283"/>
      <c r="C11" s="283"/>
      <c r="D11" s="283"/>
      <c r="E11" s="283"/>
      <c r="F11" s="283"/>
      <c r="G11" s="87">
        <v>5</v>
      </c>
      <c r="H11" s="91">
        <v>0</v>
      </c>
      <c r="I11" s="91">
        <v>0</v>
      </c>
      <c r="J11" s="91">
        <v>0</v>
      </c>
      <c r="K11" s="91">
        <v>0</v>
      </c>
      <c r="L11" s="91">
        <v>0</v>
      </c>
      <c r="M11" s="91">
        <v>0</v>
      </c>
      <c r="N11" s="91">
        <v>0</v>
      </c>
      <c r="O11" s="91">
        <v>0</v>
      </c>
      <c r="P11" s="91">
        <v>0</v>
      </c>
      <c r="Q11" s="91">
        <v>0</v>
      </c>
      <c r="R11" s="91">
        <v>0</v>
      </c>
      <c r="S11" s="88">
        <v>0</v>
      </c>
      <c r="T11" s="88">
        <v>0</v>
      </c>
      <c r="U11" s="91">
        <v>0</v>
      </c>
      <c r="V11" s="88">
        <v>581642</v>
      </c>
      <c r="W11" s="89">
        <f t="shared" ref="W11:W29" si="3">H11+I11+J11+K11-L11+M11+N11+O11+P11+Q11+R11+U11+V11+S11+T11</f>
        <v>581642</v>
      </c>
      <c r="X11" s="88">
        <v>0</v>
      </c>
      <c r="Y11" s="89">
        <f t="shared" ref="Y11:Y29" si="4">W11+X11</f>
        <v>581642</v>
      </c>
    </row>
    <row r="12" spans="1:25" x14ac:dyDescent="0.2">
      <c r="A12" s="283" t="s">
        <v>287</v>
      </c>
      <c r="B12" s="283"/>
      <c r="C12" s="283"/>
      <c r="D12" s="283"/>
      <c r="E12" s="283"/>
      <c r="F12" s="283"/>
      <c r="G12" s="87">
        <v>6</v>
      </c>
      <c r="H12" s="91">
        <v>0</v>
      </c>
      <c r="I12" s="91">
        <v>0</v>
      </c>
      <c r="J12" s="91">
        <v>0</v>
      </c>
      <c r="K12" s="91">
        <v>0</v>
      </c>
      <c r="L12" s="91">
        <v>0</v>
      </c>
      <c r="M12" s="91">
        <v>0</v>
      </c>
      <c r="N12" s="88">
        <v>0</v>
      </c>
      <c r="O12" s="91">
        <v>0</v>
      </c>
      <c r="P12" s="91">
        <v>0</v>
      </c>
      <c r="Q12" s="91">
        <v>0</v>
      </c>
      <c r="R12" s="91">
        <v>0</v>
      </c>
      <c r="S12" s="88">
        <v>0</v>
      </c>
      <c r="T12" s="88">
        <v>-270758</v>
      </c>
      <c r="U12" s="91">
        <v>0</v>
      </c>
      <c r="V12" s="91">
        <v>0</v>
      </c>
      <c r="W12" s="89">
        <f t="shared" si="3"/>
        <v>-270758</v>
      </c>
      <c r="X12" s="88">
        <v>0</v>
      </c>
      <c r="Y12" s="89">
        <f t="shared" si="4"/>
        <v>-270758</v>
      </c>
    </row>
    <row r="13" spans="1:25" ht="26.25" customHeight="1" x14ac:dyDescent="0.2">
      <c r="A13" s="283" t="s">
        <v>288</v>
      </c>
      <c r="B13" s="283"/>
      <c r="C13" s="283"/>
      <c r="D13" s="283"/>
      <c r="E13" s="283"/>
      <c r="F13" s="283"/>
      <c r="G13" s="87">
        <v>7</v>
      </c>
      <c r="H13" s="91">
        <v>0</v>
      </c>
      <c r="I13" s="91">
        <v>0</v>
      </c>
      <c r="J13" s="91">
        <v>0</v>
      </c>
      <c r="K13" s="91">
        <v>0</v>
      </c>
      <c r="L13" s="91">
        <v>0</v>
      </c>
      <c r="M13" s="91">
        <v>0</v>
      </c>
      <c r="N13" s="91">
        <v>0</v>
      </c>
      <c r="O13" s="88">
        <v>0</v>
      </c>
      <c r="P13" s="91">
        <v>0</v>
      </c>
      <c r="Q13" s="91">
        <v>0</v>
      </c>
      <c r="R13" s="91">
        <v>0</v>
      </c>
      <c r="S13" s="88">
        <v>0</v>
      </c>
      <c r="T13" s="88">
        <v>0</v>
      </c>
      <c r="U13" s="88">
        <v>0</v>
      </c>
      <c r="V13" s="88">
        <v>0</v>
      </c>
      <c r="W13" s="89">
        <f t="shared" si="3"/>
        <v>0</v>
      </c>
      <c r="X13" s="88">
        <v>0</v>
      </c>
      <c r="Y13" s="89">
        <f t="shared" si="4"/>
        <v>0</v>
      </c>
    </row>
    <row r="14" spans="1:25" ht="29.25" customHeight="1" x14ac:dyDescent="0.2">
      <c r="A14" s="283" t="s">
        <v>289</v>
      </c>
      <c r="B14" s="283"/>
      <c r="C14" s="283"/>
      <c r="D14" s="283"/>
      <c r="E14" s="283"/>
      <c r="F14" s="283"/>
      <c r="G14" s="87">
        <v>8</v>
      </c>
      <c r="H14" s="91">
        <v>0</v>
      </c>
      <c r="I14" s="91">
        <v>0</v>
      </c>
      <c r="J14" s="91">
        <v>0</v>
      </c>
      <c r="K14" s="91">
        <v>0</v>
      </c>
      <c r="L14" s="91">
        <v>0</v>
      </c>
      <c r="M14" s="91">
        <v>0</v>
      </c>
      <c r="N14" s="91">
        <v>0</v>
      </c>
      <c r="O14" s="91">
        <v>0</v>
      </c>
      <c r="P14" s="88">
        <v>0</v>
      </c>
      <c r="Q14" s="91">
        <v>0</v>
      </c>
      <c r="R14" s="91">
        <v>0</v>
      </c>
      <c r="S14" s="88">
        <v>0</v>
      </c>
      <c r="T14" s="88">
        <v>0</v>
      </c>
      <c r="U14" s="88">
        <v>0</v>
      </c>
      <c r="V14" s="88">
        <v>0</v>
      </c>
      <c r="W14" s="89">
        <f t="shared" si="3"/>
        <v>0</v>
      </c>
      <c r="X14" s="88">
        <v>0</v>
      </c>
      <c r="Y14" s="89">
        <f t="shared" si="4"/>
        <v>0</v>
      </c>
    </row>
    <row r="15" spans="1:25" ht="24" customHeight="1" x14ac:dyDescent="0.2">
      <c r="A15" s="283" t="s">
        <v>290</v>
      </c>
      <c r="B15" s="283"/>
      <c r="C15" s="283"/>
      <c r="D15" s="283"/>
      <c r="E15" s="283"/>
      <c r="F15" s="283"/>
      <c r="G15" s="87">
        <v>9</v>
      </c>
      <c r="H15" s="91">
        <v>0</v>
      </c>
      <c r="I15" s="91">
        <v>0</v>
      </c>
      <c r="J15" s="91">
        <v>0</v>
      </c>
      <c r="K15" s="91">
        <v>0</v>
      </c>
      <c r="L15" s="91">
        <v>0</v>
      </c>
      <c r="M15" s="91">
        <v>0</v>
      </c>
      <c r="N15" s="91">
        <v>0</v>
      </c>
      <c r="O15" s="91">
        <v>0</v>
      </c>
      <c r="P15" s="91">
        <v>0</v>
      </c>
      <c r="Q15" s="88">
        <v>0</v>
      </c>
      <c r="R15" s="91">
        <v>0</v>
      </c>
      <c r="S15" s="88">
        <v>0</v>
      </c>
      <c r="T15" s="88">
        <v>0</v>
      </c>
      <c r="U15" s="88">
        <v>0</v>
      </c>
      <c r="V15" s="88">
        <v>0</v>
      </c>
      <c r="W15" s="89">
        <f t="shared" si="3"/>
        <v>0</v>
      </c>
      <c r="X15" s="88">
        <v>0</v>
      </c>
      <c r="Y15" s="89">
        <f t="shared" si="4"/>
        <v>0</v>
      </c>
    </row>
    <row r="16" spans="1:25" ht="28.5" customHeight="1" x14ac:dyDescent="0.2">
      <c r="A16" s="283" t="s">
        <v>291</v>
      </c>
      <c r="B16" s="283"/>
      <c r="C16" s="283"/>
      <c r="D16" s="283"/>
      <c r="E16" s="283"/>
      <c r="F16" s="283"/>
      <c r="G16" s="87">
        <v>10</v>
      </c>
      <c r="H16" s="91">
        <v>0</v>
      </c>
      <c r="I16" s="91">
        <v>0</v>
      </c>
      <c r="J16" s="91">
        <v>0</v>
      </c>
      <c r="K16" s="91">
        <v>0</v>
      </c>
      <c r="L16" s="91">
        <v>0</v>
      </c>
      <c r="M16" s="91">
        <v>0</v>
      </c>
      <c r="N16" s="91">
        <v>0</v>
      </c>
      <c r="O16" s="91">
        <v>0</v>
      </c>
      <c r="P16" s="91">
        <v>0</v>
      </c>
      <c r="Q16" s="91">
        <v>0</v>
      </c>
      <c r="R16" s="88">
        <v>0</v>
      </c>
      <c r="S16" s="88">
        <v>0</v>
      </c>
      <c r="T16" s="88">
        <v>0</v>
      </c>
      <c r="U16" s="88">
        <v>0</v>
      </c>
      <c r="V16" s="88">
        <v>0</v>
      </c>
      <c r="W16" s="89">
        <f t="shared" si="3"/>
        <v>0</v>
      </c>
      <c r="X16" s="88">
        <v>0</v>
      </c>
      <c r="Y16" s="89">
        <f t="shared" si="4"/>
        <v>0</v>
      </c>
    </row>
    <row r="17" spans="1:25" ht="23.25" customHeight="1" x14ac:dyDescent="0.2">
      <c r="A17" s="283" t="s">
        <v>292</v>
      </c>
      <c r="B17" s="283"/>
      <c r="C17" s="283"/>
      <c r="D17" s="283"/>
      <c r="E17" s="283"/>
      <c r="F17" s="283"/>
      <c r="G17" s="87">
        <v>11</v>
      </c>
      <c r="H17" s="91">
        <v>0</v>
      </c>
      <c r="I17" s="91">
        <v>0</v>
      </c>
      <c r="J17" s="91">
        <v>0</v>
      </c>
      <c r="K17" s="91">
        <v>0</v>
      </c>
      <c r="L17" s="91">
        <v>0</v>
      </c>
      <c r="M17" s="91">
        <v>0</v>
      </c>
      <c r="N17" s="88">
        <v>0</v>
      </c>
      <c r="O17" s="88">
        <v>0</v>
      </c>
      <c r="P17" s="88">
        <v>0</v>
      </c>
      <c r="Q17" s="88">
        <v>0</v>
      </c>
      <c r="R17" s="88">
        <v>0</v>
      </c>
      <c r="S17" s="88">
        <v>0</v>
      </c>
      <c r="T17" s="88">
        <v>0</v>
      </c>
      <c r="U17" s="88">
        <v>0</v>
      </c>
      <c r="V17" s="88">
        <v>0</v>
      </c>
      <c r="W17" s="89">
        <f t="shared" si="3"/>
        <v>0</v>
      </c>
      <c r="X17" s="88">
        <v>0</v>
      </c>
      <c r="Y17" s="89">
        <f t="shared" si="4"/>
        <v>0</v>
      </c>
    </row>
    <row r="18" spans="1:25" x14ac:dyDescent="0.2">
      <c r="A18" s="283" t="s">
        <v>293</v>
      </c>
      <c r="B18" s="283"/>
      <c r="C18" s="283"/>
      <c r="D18" s="283"/>
      <c r="E18" s="283"/>
      <c r="F18" s="283"/>
      <c r="G18" s="87">
        <v>12</v>
      </c>
      <c r="H18" s="91">
        <v>0</v>
      </c>
      <c r="I18" s="91">
        <v>0</v>
      </c>
      <c r="J18" s="91">
        <v>0</v>
      </c>
      <c r="K18" s="91">
        <v>0</v>
      </c>
      <c r="L18" s="91">
        <v>0</v>
      </c>
      <c r="M18" s="91">
        <v>0</v>
      </c>
      <c r="N18" s="88">
        <v>0</v>
      </c>
      <c r="O18" s="88">
        <v>0</v>
      </c>
      <c r="P18" s="88">
        <v>0</v>
      </c>
      <c r="Q18" s="88">
        <v>0</v>
      </c>
      <c r="R18" s="88">
        <v>0</v>
      </c>
      <c r="S18" s="88">
        <v>0</v>
      </c>
      <c r="T18" s="88">
        <v>0</v>
      </c>
      <c r="U18" s="88">
        <v>0</v>
      </c>
      <c r="V18" s="88">
        <v>0</v>
      </c>
      <c r="W18" s="89">
        <f t="shared" si="3"/>
        <v>0</v>
      </c>
      <c r="X18" s="88">
        <v>0</v>
      </c>
      <c r="Y18" s="89">
        <f t="shared" si="4"/>
        <v>0</v>
      </c>
    </row>
    <row r="19" spans="1:25" x14ac:dyDescent="0.2">
      <c r="A19" s="283" t="s">
        <v>294</v>
      </c>
      <c r="B19" s="283"/>
      <c r="C19" s="283"/>
      <c r="D19" s="283"/>
      <c r="E19" s="283"/>
      <c r="F19" s="283"/>
      <c r="G19" s="87">
        <v>13</v>
      </c>
      <c r="H19" s="88">
        <v>0</v>
      </c>
      <c r="I19" s="88">
        <v>0</v>
      </c>
      <c r="J19" s="88">
        <v>0</v>
      </c>
      <c r="K19" s="88">
        <v>0</v>
      </c>
      <c r="L19" s="88">
        <v>0</v>
      </c>
      <c r="M19" s="88">
        <v>0</v>
      </c>
      <c r="N19" s="88">
        <v>0</v>
      </c>
      <c r="O19" s="88">
        <v>-476880</v>
      </c>
      <c r="P19" s="88">
        <v>0</v>
      </c>
      <c r="Q19" s="88">
        <v>0</v>
      </c>
      <c r="R19" s="88">
        <v>0</v>
      </c>
      <c r="S19" s="88">
        <v>0</v>
      </c>
      <c r="T19" s="88">
        <v>0</v>
      </c>
      <c r="U19" s="88">
        <v>0</v>
      </c>
      <c r="V19" s="88">
        <v>0</v>
      </c>
      <c r="W19" s="89">
        <f t="shared" si="3"/>
        <v>-476880</v>
      </c>
      <c r="X19" s="88">
        <v>0</v>
      </c>
      <c r="Y19" s="89">
        <f t="shared" si="4"/>
        <v>-476880</v>
      </c>
    </row>
    <row r="20" spans="1:25" ht="21" customHeight="1" x14ac:dyDescent="0.2">
      <c r="A20" s="283" t="s">
        <v>295</v>
      </c>
      <c r="B20" s="283"/>
      <c r="C20" s="283"/>
      <c r="D20" s="283"/>
      <c r="E20" s="283"/>
      <c r="F20" s="283"/>
      <c r="G20" s="87">
        <v>14</v>
      </c>
      <c r="H20" s="91">
        <v>0</v>
      </c>
      <c r="I20" s="91">
        <v>0</v>
      </c>
      <c r="J20" s="91">
        <v>0</v>
      </c>
      <c r="K20" s="91">
        <v>0</v>
      </c>
      <c r="L20" s="91">
        <v>0</v>
      </c>
      <c r="M20" s="91">
        <v>0</v>
      </c>
      <c r="N20" s="88">
        <v>0</v>
      </c>
      <c r="O20" s="88">
        <v>85838</v>
      </c>
      <c r="P20" s="88">
        <v>0</v>
      </c>
      <c r="Q20" s="88">
        <v>0</v>
      </c>
      <c r="R20" s="88">
        <v>0</v>
      </c>
      <c r="S20" s="88">
        <v>0</v>
      </c>
      <c r="T20" s="88">
        <v>0</v>
      </c>
      <c r="U20" s="88">
        <v>0</v>
      </c>
      <c r="V20" s="88">
        <v>0</v>
      </c>
      <c r="W20" s="89">
        <f t="shared" si="3"/>
        <v>85838</v>
      </c>
      <c r="X20" s="88">
        <v>0</v>
      </c>
      <c r="Y20" s="89">
        <f t="shared" si="4"/>
        <v>85838</v>
      </c>
    </row>
    <row r="21" spans="1:25" ht="37.5" customHeight="1" x14ac:dyDescent="0.2">
      <c r="A21" s="283" t="s">
        <v>296</v>
      </c>
      <c r="B21" s="283"/>
      <c r="C21" s="283"/>
      <c r="D21" s="283"/>
      <c r="E21" s="283"/>
      <c r="F21" s="283"/>
      <c r="G21" s="87">
        <v>15</v>
      </c>
      <c r="H21" s="88">
        <v>0</v>
      </c>
      <c r="I21" s="88">
        <v>0</v>
      </c>
      <c r="J21" s="88">
        <v>0</v>
      </c>
      <c r="K21" s="88">
        <v>0</v>
      </c>
      <c r="L21" s="88">
        <v>0</v>
      </c>
      <c r="M21" s="88">
        <v>0</v>
      </c>
      <c r="N21" s="88">
        <v>0</v>
      </c>
      <c r="O21" s="88">
        <v>0</v>
      </c>
      <c r="P21" s="88">
        <v>0</v>
      </c>
      <c r="Q21" s="88">
        <v>0</v>
      </c>
      <c r="R21" s="88">
        <v>0</v>
      </c>
      <c r="S21" s="88">
        <v>0</v>
      </c>
      <c r="T21" s="88">
        <v>0</v>
      </c>
      <c r="U21" s="88">
        <v>0</v>
      </c>
      <c r="V21" s="88">
        <v>0</v>
      </c>
      <c r="W21" s="89">
        <f t="shared" si="3"/>
        <v>0</v>
      </c>
      <c r="X21" s="88">
        <v>0</v>
      </c>
      <c r="Y21" s="89">
        <f t="shared" si="4"/>
        <v>0</v>
      </c>
    </row>
    <row r="22" spans="1:25" ht="28.5" customHeight="1" x14ac:dyDescent="0.2">
      <c r="A22" s="283" t="s">
        <v>297</v>
      </c>
      <c r="B22" s="283"/>
      <c r="C22" s="283"/>
      <c r="D22" s="283"/>
      <c r="E22" s="283"/>
      <c r="F22" s="283"/>
      <c r="G22" s="87">
        <v>16</v>
      </c>
      <c r="H22" s="88">
        <v>0</v>
      </c>
      <c r="I22" s="88">
        <v>0</v>
      </c>
      <c r="J22" s="88">
        <v>0</v>
      </c>
      <c r="K22" s="88">
        <v>0</v>
      </c>
      <c r="L22" s="88">
        <v>0</v>
      </c>
      <c r="M22" s="88">
        <v>0</v>
      </c>
      <c r="N22" s="88">
        <v>0</v>
      </c>
      <c r="O22" s="88">
        <v>0</v>
      </c>
      <c r="P22" s="88">
        <v>0</v>
      </c>
      <c r="Q22" s="88">
        <v>0</v>
      </c>
      <c r="R22" s="88">
        <v>0</v>
      </c>
      <c r="S22" s="88">
        <v>0</v>
      </c>
      <c r="T22" s="88">
        <v>0</v>
      </c>
      <c r="U22" s="88">
        <v>0</v>
      </c>
      <c r="V22" s="88">
        <v>0</v>
      </c>
      <c r="W22" s="89">
        <f t="shared" si="3"/>
        <v>0</v>
      </c>
      <c r="X22" s="88">
        <v>0</v>
      </c>
      <c r="Y22" s="89">
        <f t="shared" si="4"/>
        <v>0</v>
      </c>
    </row>
    <row r="23" spans="1:25" ht="26.25" customHeight="1" x14ac:dyDescent="0.2">
      <c r="A23" s="283" t="s">
        <v>298</v>
      </c>
      <c r="B23" s="283"/>
      <c r="C23" s="283"/>
      <c r="D23" s="283"/>
      <c r="E23" s="283"/>
      <c r="F23" s="283"/>
      <c r="G23" s="87">
        <v>17</v>
      </c>
      <c r="H23" s="88">
        <v>0</v>
      </c>
      <c r="I23" s="88">
        <v>0</v>
      </c>
      <c r="J23" s="88">
        <v>0</v>
      </c>
      <c r="K23" s="88">
        <v>0</v>
      </c>
      <c r="L23" s="88">
        <v>0</v>
      </c>
      <c r="M23" s="88">
        <v>0</v>
      </c>
      <c r="N23" s="88">
        <v>0</v>
      </c>
      <c r="O23" s="88">
        <v>0</v>
      </c>
      <c r="P23" s="88">
        <v>0</v>
      </c>
      <c r="Q23" s="88">
        <v>0</v>
      </c>
      <c r="R23" s="88">
        <v>0</v>
      </c>
      <c r="S23" s="88">
        <v>0</v>
      </c>
      <c r="T23" s="88">
        <v>0</v>
      </c>
      <c r="U23" s="88">
        <v>0</v>
      </c>
      <c r="V23" s="88">
        <v>0</v>
      </c>
      <c r="W23" s="89">
        <f t="shared" si="3"/>
        <v>0</v>
      </c>
      <c r="X23" s="88">
        <v>0</v>
      </c>
      <c r="Y23" s="89">
        <f t="shared" si="4"/>
        <v>0</v>
      </c>
    </row>
    <row r="24" spans="1:25" x14ac:dyDescent="0.2">
      <c r="A24" s="283" t="s">
        <v>299</v>
      </c>
      <c r="B24" s="283"/>
      <c r="C24" s="283"/>
      <c r="D24" s="283"/>
      <c r="E24" s="283"/>
      <c r="F24" s="283"/>
      <c r="G24" s="87">
        <v>18</v>
      </c>
      <c r="H24" s="88">
        <v>0</v>
      </c>
      <c r="I24" s="88">
        <v>0</v>
      </c>
      <c r="J24" s="88">
        <v>0</v>
      </c>
      <c r="K24" s="88">
        <v>0</v>
      </c>
      <c r="L24" s="88">
        <v>0</v>
      </c>
      <c r="M24" s="88">
        <v>0</v>
      </c>
      <c r="N24" s="88">
        <v>0</v>
      </c>
      <c r="O24" s="88">
        <v>0</v>
      </c>
      <c r="P24" s="88">
        <v>0</v>
      </c>
      <c r="Q24" s="88">
        <v>0</v>
      </c>
      <c r="R24" s="88">
        <v>0</v>
      </c>
      <c r="S24" s="88">
        <v>0</v>
      </c>
      <c r="T24" s="88">
        <v>0</v>
      </c>
      <c r="U24" s="88">
        <v>0</v>
      </c>
      <c r="V24" s="88">
        <v>0</v>
      </c>
      <c r="W24" s="89">
        <f t="shared" si="3"/>
        <v>0</v>
      </c>
      <c r="X24" s="88">
        <v>0</v>
      </c>
      <c r="Y24" s="89">
        <f t="shared" si="4"/>
        <v>0</v>
      </c>
    </row>
    <row r="25" spans="1:25" ht="12.75" customHeight="1" x14ac:dyDescent="0.2">
      <c r="A25" s="283" t="s">
        <v>366</v>
      </c>
      <c r="B25" s="283"/>
      <c r="C25" s="283"/>
      <c r="D25" s="283"/>
      <c r="E25" s="283"/>
      <c r="F25" s="283"/>
      <c r="G25" s="87">
        <v>19</v>
      </c>
      <c r="H25" s="88">
        <v>0</v>
      </c>
      <c r="I25" s="88">
        <v>0</v>
      </c>
      <c r="J25" s="88">
        <v>0</v>
      </c>
      <c r="K25" s="88">
        <v>0</v>
      </c>
      <c r="L25" s="88">
        <v>0</v>
      </c>
      <c r="M25" s="88">
        <v>0</v>
      </c>
      <c r="N25" s="88">
        <v>0</v>
      </c>
      <c r="O25" s="88">
        <v>0</v>
      </c>
      <c r="P25" s="88">
        <v>0</v>
      </c>
      <c r="Q25" s="88">
        <v>0</v>
      </c>
      <c r="R25" s="88">
        <v>0</v>
      </c>
      <c r="S25" s="88">
        <v>0</v>
      </c>
      <c r="T25" s="88">
        <v>0</v>
      </c>
      <c r="U25" s="88">
        <v>0</v>
      </c>
      <c r="V25" s="88">
        <v>0</v>
      </c>
      <c r="W25" s="89">
        <f t="shared" si="3"/>
        <v>0</v>
      </c>
      <c r="X25" s="88">
        <v>0</v>
      </c>
      <c r="Y25" s="89">
        <f t="shared" si="4"/>
        <v>0</v>
      </c>
    </row>
    <row r="26" spans="1:25" x14ac:dyDescent="0.2">
      <c r="A26" s="283" t="s">
        <v>337</v>
      </c>
      <c r="B26" s="283"/>
      <c r="C26" s="283"/>
      <c r="D26" s="283"/>
      <c r="E26" s="283"/>
      <c r="F26" s="283"/>
      <c r="G26" s="87">
        <v>20</v>
      </c>
      <c r="H26" s="88">
        <v>0</v>
      </c>
      <c r="I26" s="88">
        <v>0</v>
      </c>
      <c r="J26" s="88">
        <v>0</v>
      </c>
      <c r="K26" s="88">
        <v>0</v>
      </c>
      <c r="L26" s="88">
        <v>0</v>
      </c>
      <c r="M26" s="88">
        <v>0</v>
      </c>
      <c r="N26" s="88">
        <v>0</v>
      </c>
      <c r="O26" s="88">
        <v>0</v>
      </c>
      <c r="P26" s="88">
        <v>0</v>
      </c>
      <c r="Q26" s="88">
        <v>0</v>
      </c>
      <c r="R26" s="88">
        <v>0</v>
      </c>
      <c r="S26" s="88">
        <v>0</v>
      </c>
      <c r="T26" s="88">
        <v>0</v>
      </c>
      <c r="U26" s="88">
        <v>0</v>
      </c>
      <c r="V26" s="88">
        <v>0</v>
      </c>
      <c r="W26" s="89">
        <f t="shared" si="3"/>
        <v>0</v>
      </c>
      <c r="X26" s="88">
        <v>0</v>
      </c>
      <c r="Y26" s="89">
        <f t="shared" si="4"/>
        <v>0</v>
      </c>
    </row>
    <row r="27" spans="1:25" x14ac:dyDescent="0.2">
      <c r="A27" s="283" t="s">
        <v>338</v>
      </c>
      <c r="B27" s="283"/>
      <c r="C27" s="283"/>
      <c r="D27" s="283"/>
      <c r="E27" s="283"/>
      <c r="F27" s="283"/>
      <c r="G27" s="87">
        <v>21</v>
      </c>
      <c r="H27" s="88">
        <v>0</v>
      </c>
      <c r="I27" s="88">
        <v>0</v>
      </c>
      <c r="J27" s="88">
        <v>0</v>
      </c>
      <c r="K27" s="88">
        <v>-1901514</v>
      </c>
      <c r="L27" s="88">
        <v>0</v>
      </c>
      <c r="M27" s="88">
        <v>0</v>
      </c>
      <c r="N27" s="88">
        <v>1612517</v>
      </c>
      <c r="O27" s="88">
        <v>296951</v>
      </c>
      <c r="P27" s="88">
        <v>0</v>
      </c>
      <c r="Q27" s="88">
        <v>0</v>
      </c>
      <c r="R27" s="88">
        <v>0</v>
      </c>
      <c r="S27" s="88">
        <v>0</v>
      </c>
      <c r="T27" s="88">
        <v>0</v>
      </c>
      <c r="U27" s="88">
        <v>-8350</v>
      </c>
      <c r="V27" s="88">
        <v>0</v>
      </c>
      <c r="W27" s="89">
        <f t="shared" si="3"/>
        <v>-396</v>
      </c>
      <c r="X27" s="88">
        <v>0</v>
      </c>
      <c r="Y27" s="89">
        <f t="shared" si="4"/>
        <v>-396</v>
      </c>
    </row>
    <row r="28" spans="1:25" x14ac:dyDescent="0.2">
      <c r="A28" s="283" t="s">
        <v>339</v>
      </c>
      <c r="B28" s="283"/>
      <c r="C28" s="283"/>
      <c r="D28" s="283"/>
      <c r="E28" s="283"/>
      <c r="F28" s="283"/>
      <c r="G28" s="87">
        <v>22</v>
      </c>
      <c r="H28" s="88">
        <v>0</v>
      </c>
      <c r="I28" s="88">
        <v>0</v>
      </c>
      <c r="J28" s="88">
        <v>0</v>
      </c>
      <c r="K28" s="88">
        <v>0</v>
      </c>
      <c r="L28" s="88">
        <v>0</v>
      </c>
      <c r="M28" s="88">
        <v>0</v>
      </c>
      <c r="N28" s="88">
        <v>0</v>
      </c>
      <c r="O28" s="88">
        <v>0</v>
      </c>
      <c r="P28" s="88">
        <v>0</v>
      </c>
      <c r="Q28" s="88">
        <v>0</v>
      </c>
      <c r="R28" s="88">
        <v>0</v>
      </c>
      <c r="S28" s="88">
        <v>0</v>
      </c>
      <c r="T28" s="88">
        <v>0</v>
      </c>
      <c r="U28" s="88">
        <v>-1271328</v>
      </c>
      <c r="V28" s="88">
        <v>1271328</v>
      </c>
      <c r="W28" s="89">
        <f t="shared" si="3"/>
        <v>0</v>
      </c>
      <c r="X28" s="88">
        <v>0</v>
      </c>
      <c r="Y28" s="89">
        <f t="shared" si="4"/>
        <v>0</v>
      </c>
    </row>
    <row r="29" spans="1:25" x14ac:dyDescent="0.2">
      <c r="A29" s="283" t="s">
        <v>340</v>
      </c>
      <c r="B29" s="283"/>
      <c r="C29" s="283"/>
      <c r="D29" s="283"/>
      <c r="E29" s="283"/>
      <c r="F29" s="283"/>
      <c r="G29" s="87">
        <v>23</v>
      </c>
      <c r="H29" s="88">
        <v>0</v>
      </c>
      <c r="I29" s="88">
        <v>0</v>
      </c>
      <c r="J29" s="88">
        <v>0</v>
      </c>
      <c r="K29" s="88">
        <v>0</v>
      </c>
      <c r="L29" s="88">
        <v>0</v>
      </c>
      <c r="M29" s="88">
        <v>0</v>
      </c>
      <c r="N29" s="88">
        <v>0</v>
      </c>
      <c r="O29" s="88">
        <v>0</v>
      </c>
      <c r="P29" s="88">
        <v>0</v>
      </c>
      <c r="Q29" s="88">
        <v>0</v>
      </c>
      <c r="R29" s="88">
        <v>0</v>
      </c>
      <c r="S29" s="88">
        <v>0</v>
      </c>
      <c r="T29" s="88">
        <v>0</v>
      </c>
      <c r="U29" s="88">
        <v>0</v>
      </c>
      <c r="V29" s="88">
        <v>0</v>
      </c>
      <c r="W29" s="89">
        <f t="shared" si="3"/>
        <v>0</v>
      </c>
      <c r="X29" s="88">
        <v>0</v>
      </c>
      <c r="Y29" s="89">
        <f t="shared" si="4"/>
        <v>0</v>
      </c>
    </row>
    <row r="30" spans="1:25" ht="21.75" customHeight="1" x14ac:dyDescent="0.2">
      <c r="A30" s="295" t="s">
        <v>421</v>
      </c>
      <c r="B30" s="295"/>
      <c r="C30" s="295"/>
      <c r="D30" s="295"/>
      <c r="E30" s="295"/>
      <c r="F30" s="295"/>
      <c r="G30" s="92">
        <v>24</v>
      </c>
      <c r="H30" s="93">
        <f>SUM(H10:H29)</f>
        <v>54594592</v>
      </c>
      <c r="I30" s="93">
        <f t="shared" ref="I30:Y30" si="5">SUM(I10:I29)</f>
        <v>25938305</v>
      </c>
      <c r="J30" s="93">
        <f t="shared" si="5"/>
        <v>885798</v>
      </c>
      <c r="K30" s="93">
        <f t="shared" si="5"/>
        <v>871127</v>
      </c>
      <c r="L30" s="93">
        <f t="shared" si="5"/>
        <v>871127</v>
      </c>
      <c r="M30" s="93">
        <f t="shared" si="5"/>
        <v>16639</v>
      </c>
      <c r="N30" s="93">
        <f t="shared" si="5"/>
        <v>8493505</v>
      </c>
      <c r="O30" s="93">
        <f t="shared" si="5"/>
        <v>-3890191</v>
      </c>
      <c r="P30" s="93">
        <f t="shared" si="5"/>
        <v>0</v>
      </c>
      <c r="Q30" s="93">
        <f t="shared" si="5"/>
        <v>0</v>
      </c>
      <c r="R30" s="93">
        <f t="shared" si="5"/>
        <v>0</v>
      </c>
      <c r="S30" s="93">
        <f t="shared" si="5"/>
        <v>0</v>
      </c>
      <c r="T30" s="93">
        <f t="shared" si="5"/>
        <v>-6897210</v>
      </c>
      <c r="U30" s="93">
        <f t="shared" si="5"/>
        <v>18659726</v>
      </c>
      <c r="V30" s="93">
        <f t="shared" si="5"/>
        <v>581642</v>
      </c>
      <c r="W30" s="93">
        <f t="shared" si="5"/>
        <v>98382806</v>
      </c>
      <c r="X30" s="93">
        <f t="shared" si="5"/>
        <v>0</v>
      </c>
      <c r="Y30" s="93">
        <f t="shared" si="5"/>
        <v>98382806</v>
      </c>
    </row>
    <row r="31" spans="1:25" x14ac:dyDescent="0.2">
      <c r="A31" s="296" t="s">
        <v>301</v>
      </c>
      <c r="B31" s="297"/>
      <c r="C31" s="297"/>
      <c r="D31" s="297"/>
      <c r="E31" s="297"/>
      <c r="F31" s="297"/>
      <c r="G31" s="297"/>
      <c r="H31" s="297"/>
      <c r="I31" s="297"/>
      <c r="J31" s="297"/>
      <c r="K31" s="297"/>
      <c r="L31" s="297"/>
      <c r="M31" s="297"/>
      <c r="N31" s="297"/>
      <c r="O31" s="297"/>
      <c r="P31" s="297"/>
      <c r="Q31" s="297"/>
      <c r="R31" s="297"/>
      <c r="S31" s="297"/>
      <c r="T31" s="297"/>
      <c r="U31" s="297"/>
      <c r="V31" s="297"/>
      <c r="W31" s="297"/>
      <c r="X31" s="297"/>
      <c r="Y31" s="297"/>
    </row>
    <row r="32" spans="1:25" ht="36.75" customHeight="1" x14ac:dyDescent="0.2">
      <c r="A32" s="298" t="s">
        <v>300</v>
      </c>
      <c r="B32" s="298"/>
      <c r="C32" s="298"/>
      <c r="D32" s="298"/>
      <c r="E32" s="298"/>
      <c r="F32" s="298"/>
      <c r="G32" s="90">
        <v>25</v>
      </c>
      <c r="H32" s="89">
        <f>SUM(H12:H20)</f>
        <v>0</v>
      </c>
      <c r="I32" s="89">
        <f t="shared" ref="I32:Y32" si="6">SUM(I12:I20)</f>
        <v>0</v>
      </c>
      <c r="J32" s="89">
        <f t="shared" si="6"/>
        <v>0</v>
      </c>
      <c r="K32" s="89">
        <f t="shared" si="6"/>
        <v>0</v>
      </c>
      <c r="L32" s="89">
        <f t="shared" si="6"/>
        <v>0</v>
      </c>
      <c r="M32" s="89">
        <f t="shared" si="6"/>
        <v>0</v>
      </c>
      <c r="N32" s="89">
        <f t="shared" si="6"/>
        <v>0</v>
      </c>
      <c r="O32" s="89">
        <f t="shared" si="6"/>
        <v>-391042</v>
      </c>
      <c r="P32" s="89">
        <f t="shared" si="6"/>
        <v>0</v>
      </c>
      <c r="Q32" s="89">
        <f t="shared" si="6"/>
        <v>0</v>
      </c>
      <c r="R32" s="89">
        <f t="shared" si="6"/>
        <v>0</v>
      </c>
      <c r="S32" s="89">
        <f t="shared" si="6"/>
        <v>0</v>
      </c>
      <c r="T32" s="89">
        <f t="shared" si="6"/>
        <v>-270758</v>
      </c>
      <c r="U32" s="89">
        <f t="shared" si="6"/>
        <v>0</v>
      </c>
      <c r="V32" s="89">
        <f t="shared" si="6"/>
        <v>0</v>
      </c>
      <c r="W32" s="89">
        <f t="shared" si="6"/>
        <v>-661800</v>
      </c>
      <c r="X32" s="89">
        <f t="shared" si="6"/>
        <v>0</v>
      </c>
      <c r="Y32" s="89">
        <f t="shared" si="6"/>
        <v>-661800</v>
      </c>
    </row>
    <row r="33" spans="1:25" ht="31.5" customHeight="1" x14ac:dyDescent="0.2">
      <c r="A33" s="298" t="s">
        <v>422</v>
      </c>
      <c r="B33" s="298"/>
      <c r="C33" s="298"/>
      <c r="D33" s="298"/>
      <c r="E33" s="298"/>
      <c r="F33" s="298"/>
      <c r="G33" s="90">
        <v>26</v>
      </c>
      <c r="H33" s="89">
        <f>H11+H32</f>
        <v>0</v>
      </c>
      <c r="I33" s="89">
        <f t="shared" ref="I33:Y33" si="7">I11+I32</f>
        <v>0</v>
      </c>
      <c r="J33" s="89">
        <f t="shared" si="7"/>
        <v>0</v>
      </c>
      <c r="K33" s="89">
        <f t="shared" si="7"/>
        <v>0</v>
      </c>
      <c r="L33" s="89">
        <f t="shared" si="7"/>
        <v>0</v>
      </c>
      <c r="M33" s="89">
        <f t="shared" si="7"/>
        <v>0</v>
      </c>
      <c r="N33" s="89">
        <f t="shared" si="7"/>
        <v>0</v>
      </c>
      <c r="O33" s="89">
        <f t="shared" si="7"/>
        <v>-391042</v>
      </c>
      <c r="P33" s="89">
        <f t="shared" si="7"/>
        <v>0</v>
      </c>
      <c r="Q33" s="89">
        <f t="shared" si="7"/>
        <v>0</v>
      </c>
      <c r="R33" s="89">
        <f t="shared" si="7"/>
        <v>0</v>
      </c>
      <c r="S33" s="89">
        <f t="shared" si="7"/>
        <v>0</v>
      </c>
      <c r="T33" s="89">
        <f t="shared" si="7"/>
        <v>-270758</v>
      </c>
      <c r="U33" s="89">
        <f t="shared" si="7"/>
        <v>0</v>
      </c>
      <c r="V33" s="89">
        <f t="shared" si="7"/>
        <v>581642</v>
      </c>
      <c r="W33" s="89">
        <f t="shared" si="7"/>
        <v>-80158</v>
      </c>
      <c r="X33" s="89">
        <f t="shared" si="7"/>
        <v>0</v>
      </c>
      <c r="Y33" s="89">
        <f t="shared" si="7"/>
        <v>-80158</v>
      </c>
    </row>
    <row r="34" spans="1:25" ht="36.75" customHeight="1" x14ac:dyDescent="0.2">
      <c r="A34" s="299" t="s">
        <v>423</v>
      </c>
      <c r="B34" s="299"/>
      <c r="C34" s="299"/>
      <c r="D34" s="299"/>
      <c r="E34" s="299"/>
      <c r="F34" s="299"/>
      <c r="G34" s="92">
        <v>27</v>
      </c>
      <c r="H34" s="93">
        <f>SUM(H21:H29)</f>
        <v>0</v>
      </c>
      <c r="I34" s="93">
        <f t="shared" ref="I34:Y34" si="8">SUM(I21:I29)</f>
        <v>0</v>
      </c>
      <c r="J34" s="93">
        <f t="shared" si="8"/>
        <v>0</v>
      </c>
      <c r="K34" s="93">
        <f t="shared" si="8"/>
        <v>-1901514</v>
      </c>
      <c r="L34" s="93">
        <f t="shared" si="8"/>
        <v>0</v>
      </c>
      <c r="M34" s="93">
        <f t="shared" si="8"/>
        <v>0</v>
      </c>
      <c r="N34" s="93">
        <f t="shared" si="8"/>
        <v>1612517</v>
      </c>
      <c r="O34" s="93">
        <f t="shared" si="8"/>
        <v>296951</v>
      </c>
      <c r="P34" s="93">
        <f t="shared" si="8"/>
        <v>0</v>
      </c>
      <c r="Q34" s="93">
        <f t="shared" si="8"/>
        <v>0</v>
      </c>
      <c r="R34" s="93">
        <f t="shared" si="8"/>
        <v>0</v>
      </c>
      <c r="S34" s="93">
        <f t="shared" si="8"/>
        <v>0</v>
      </c>
      <c r="T34" s="93">
        <f t="shared" si="8"/>
        <v>0</v>
      </c>
      <c r="U34" s="93">
        <f t="shared" si="8"/>
        <v>-1279678</v>
      </c>
      <c r="V34" s="93">
        <f t="shared" si="8"/>
        <v>1271328</v>
      </c>
      <c r="W34" s="93">
        <f t="shared" si="8"/>
        <v>-396</v>
      </c>
      <c r="X34" s="93">
        <f t="shared" si="8"/>
        <v>0</v>
      </c>
      <c r="Y34" s="93">
        <f t="shared" si="8"/>
        <v>-396</v>
      </c>
    </row>
    <row r="35" spans="1:25" x14ac:dyDescent="0.2">
      <c r="A35" s="296" t="s">
        <v>302</v>
      </c>
      <c r="B35" s="300"/>
      <c r="C35" s="300"/>
      <c r="D35" s="300"/>
      <c r="E35" s="300"/>
      <c r="F35" s="300"/>
      <c r="G35" s="300"/>
      <c r="H35" s="300"/>
      <c r="I35" s="300"/>
      <c r="J35" s="300"/>
      <c r="K35" s="300"/>
      <c r="L35" s="300"/>
      <c r="M35" s="300"/>
      <c r="N35" s="300"/>
      <c r="O35" s="300"/>
      <c r="P35" s="300"/>
      <c r="Q35" s="300"/>
      <c r="R35" s="300"/>
      <c r="S35" s="300"/>
      <c r="T35" s="300"/>
      <c r="U35" s="300"/>
      <c r="V35" s="300"/>
      <c r="W35" s="300"/>
      <c r="X35" s="300"/>
      <c r="Y35" s="300"/>
    </row>
    <row r="36" spans="1:25" x14ac:dyDescent="0.2">
      <c r="A36" s="292" t="s">
        <v>319</v>
      </c>
      <c r="B36" s="292"/>
      <c r="C36" s="292"/>
      <c r="D36" s="292"/>
      <c r="E36" s="292"/>
      <c r="F36" s="292"/>
      <c r="G36" s="87">
        <v>28</v>
      </c>
      <c r="H36" s="88">
        <v>54594592</v>
      </c>
      <c r="I36" s="88">
        <v>25893236</v>
      </c>
      <c r="J36" s="88">
        <v>885798</v>
      </c>
      <c r="K36" s="88">
        <v>793595</v>
      </c>
      <c r="L36" s="88">
        <v>793595</v>
      </c>
      <c r="M36" s="88">
        <v>16639</v>
      </c>
      <c r="N36" s="88">
        <v>9109602</v>
      </c>
      <c r="O36" s="88">
        <v>-4060866</v>
      </c>
      <c r="P36" s="88">
        <v>0</v>
      </c>
      <c r="Q36" s="88">
        <v>0</v>
      </c>
      <c r="R36" s="88">
        <v>0</v>
      </c>
      <c r="S36" s="88">
        <v>0</v>
      </c>
      <c r="T36" s="88">
        <v>-7725738</v>
      </c>
      <c r="U36" s="88">
        <v>18062299</v>
      </c>
      <c r="V36" s="88">
        <v>2131791</v>
      </c>
      <c r="W36" s="94">
        <f>H36+I36+J36+K36-L36+M36+N36+O36+P36+Q36+R36+U36+V36+S36+T36</f>
        <v>98907353</v>
      </c>
      <c r="X36" s="88">
        <v>0</v>
      </c>
      <c r="Y36" s="94">
        <f t="shared" ref="Y36:Y38" si="9">W36+X36</f>
        <v>98907353</v>
      </c>
    </row>
    <row r="37" spans="1:25" x14ac:dyDescent="0.2">
      <c r="A37" s="283" t="s">
        <v>332</v>
      </c>
      <c r="B37" s="283"/>
      <c r="C37" s="283"/>
      <c r="D37" s="283"/>
      <c r="E37" s="283"/>
      <c r="F37" s="283"/>
      <c r="G37" s="87">
        <v>29</v>
      </c>
      <c r="H37" s="88">
        <v>0</v>
      </c>
      <c r="I37" s="88">
        <v>0</v>
      </c>
      <c r="J37" s="88">
        <v>0</v>
      </c>
      <c r="K37" s="88">
        <v>0</v>
      </c>
      <c r="L37" s="88">
        <v>0</v>
      </c>
      <c r="M37" s="88">
        <v>0</v>
      </c>
      <c r="N37" s="88">
        <v>0</v>
      </c>
      <c r="O37" s="88">
        <v>0</v>
      </c>
      <c r="P37" s="88">
        <v>0</v>
      </c>
      <c r="Q37" s="88">
        <v>0</v>
      </c>
      <c r="R37" s="88">
        <v>0</v>
      </c>
      <c r="S37" s="88">
        <v>0</v>
      </c>
      <c r="T37" s="88">
        <v>0</v>
      </c>
      <c r="U37" s="88">
        <v>0</v>
      </c>
      <c r="V37" s="88">
        <v>0</v>
      </c>
      <c r="W37" s="94">
        <f t="shared" ref="W37:W38" si="10">H37+I37+J37+K37-L37+M37+N37+O37+P37+Q37+R37+U37+V37+S37+T37</f>
        <v>0</v>
      </c>
      <c r="X37" s="88">
        <v>0</v>
      </c>
      <c r="Y37" s="94">
        <f t="shared" si="9"/>
        <v>0</v>
      </c>
    </row>
    <row r="38" spans="1:25" x14ac:dyDescent="0.2">
      <c r="A38" s="283" t="s">
        <v>285</v>
      </c>
      <c r="B38" s="283"/>
      <c r="C38" s="283"/>
      <c r="D38" s="283"/>
      <c r="E38" s="283"/>
      <c r="F38" s="283"/>
      <c r="G38" s="87">
        <v>30</v>
      </c>
      <c r="H38" s="88">
        <v>0</v>
      </c>
      <c r="I38" s="88">
        <v>0</v>
      </c>
      <c r="J38" s="88">
        <v>0</v>
      </c>
      <c r="K38" s="88">
        <v>0</v>
      </c>
      <c r="L38" s="88">
        <v>0</v>
      </c>
      <c r="M38" s="88">
        <v>0</v>
      </c>
      <c r="N38" s="88">
        <v>0</v>
      </c>
      <c r="O38" s="88">
        <v>0</v>
      </c>
      <c r="P38" s="88">
        <v>0</v>
      </c>
      <c r="Q38" s="88">
        <v>0</v>
      </c>
      <c r="R38" s="88">
        <v>0</v>
      </c>
      <c r="S38" s="88">
        <v>0</v>
      </c>
      <c r="T38" s="88">
        <v>0</v>
      </c>
      <c r="U38" s="88">
        <v>0</v>
      </c>
      <c r="V38" s="88">
        <v>0</v>
      </c>
      <c r="W38" s="94">
        <f t="shared" si="10"/>
        <v>0</v>
      </c>
      <c r="X38" s="88">
        <v>0</v>
      </c>
      <c r="Y38" s="94">
        <f t="shared" si="9"/>
        <v>0</v>
      </c>
    </row>
    <row r="39" spans="1:25" ht="25.5" customHeight="1" x14ac:dyDescent="0.2">
      <c r="A39" s="292" t="s">
        <v>424</v>
      </c>
      <c r="B39" s="292"/>
      <c r="C39" s="292"/>
      <c r="D39" s="292"/>
      <c r="E39" s="292"/>
      <c r="F39" s="292"/>
      <c r="G39" s="87">
        <v>31</v>
      </c>
      <c r="H39" s="89">
        <f>H36+H37+H38</f>
        <v>54594592</v>
      </c>
      <c r="I39" s="89">
        <f t="shared" ref="I39:Y39" si="11">I36+I37+I38</f>
        <v>25893236</v>
      </c>
      <c r="J39" s="89">
        <f t="shared" si="11"/>
        <v>885798</v>
      </c>
      <c r="K39" s="89">
        <f t="shared" si="11"/>
        <v>793595</v>
      </c>
      <c r="L39" s="89">
        <f t="shared" si="11"/>
        <v>793595</v>
      </c>
      <c r="M39" s="89">
        <f t="shared" si="11"/>
        <v>16639</v>
      </c>
      <c r="N39" s="89">
        <f t="shared" si="11"/>
        <v>9109602</v>
      </c>
      <c r="O39" s="89">
        <f t="shared" si="11"/>
        <v>-4060866</v>
      </c>
      <c r="P39" s="89">
        <f t="shared" si="11"/>
        <v>0</v>
      </c>
      <c r="Q39" s="89">
        <f t="shared" si="11"/>
        <v>0</v>
      </c>
      <c r="R39" s="89">
        <f t="shared" si="11"/>
        <v>0</v>
      </c>
      <c r="S39" s="89">
        <f t="shared" si="11"/>
        <v>0</v>
      </c>
      <c r="T39" s="89">
        <f t="shared" si="11"/>
        <v>-7725738</v>
      </c>
      <c r="U39" s="89">
        <f t="shared" si="11"/>
        <v>18062299</v>
      </c>
      <c r="V39" s="89">
        <f t="shared" si="11"/>
        <v>2131791</v>
      </c>
      <c r="W39" s="89">
        <f t="shared" si="11"/>
        <v>98907353</v>
      </c>
      <c r="X39" s="89">
        <f t="shared" si="11"/>
        <v>0</v>
      </c>
      <c r="Y39" s="89">
        <f t="shared" si="11"/>
        <v>98907353</v>
      </c>
    </row>
    <row r="40" spans="1:25" x14ac:dyDescent="0.2">
      <c r="A40" s="283" t="s">
        <v>286</v>
      </c>
      <c r="B40" s="283"/>
      <c r="C40" s="283"/>
      <c r="D40" s="283"/>
      <c r="E40" s="283"/>
      <c r="F40" s="283"/>
      <c r="G40" s="87">
        <v>32</v>
      </c>
      <c r="H40" s="91">
        <v>0</v>
      </c>
      <c r="I40" s="91">
        <v>0</v>
      </c>
      <c r="J40" s="91">
        <v>0</v>
      </c>
      <c r="K40" s="91">
        <v>0</v>
      </c>
      <c r="L40" s="91">
        <v>0</v>
      </c>
      <c r="M40" s="91">
        <v>0</v>
      </c>
      <c r="N40" s="91">
        <v>0</v>
      </c>
      <c r="O40" s="91">
        <v>0</v>
      </c>
      <c r="P40" s="91">
        <v>0</v>
      </c>
      <c r="Q40" s="91">
        <v>0</v>
      </c>
      <c r="R40" s="91">
        <v>0</v>
      </c>
      <c r="S40" s="88">
        <v>0</v>
      </c>
      <c r="T40" s="88">
        <v>0</v>
      </c>
      <c r="U40" s="91">
        <v>0</v>
      </c>
      <c r="V40" s="88">
        <v>9304314</v>
      </c>
      <c r="W40" s="94">
        <f t="shared" ref="W40:W58" si="12">H40+I40+J40+K40-L40+M40+N40+O40+P40+Q40+R40+U40+V40+S40+T40</f>
        <v>9304314</v>
      </c>
      <c r="X40" s="88">
        <v>0</v>
      </c>
      <c r="Y40" s="94">
        <f t="shared" ref="Y40:Y58" si="13">W40+X40</f>
        <v>9304314</v>
      </c>
    </row>
    <row r="41" spans="1:25" x14ac:dyDescent="0.2">
      <c r="A41" s="283" t="s">
        <v>287</v>
      </c>
      <c r="B41" s="283"/>
      <c r="C41" s="283"/>
      <c r="D41" s="283"/>
      <c r="E41" s="283"/>
      <c r="F41" s="283"/>
      <c r="G41" s="87">
        <v>33</v>
      </c>
      <c r="H41" s="91">
        <v>0</v>
      </c>
      <c r="I41" s="91">
        <v>0</v>
      </c>
      <c r="J41" s="91">
        <v>0</v>
      </c>
      <c r="K41" s="91">
        <v>0</v>
      </c>
      <c r="L41" s="91">
        <v>0</v>
      </c>
      <c r="M41" s="91">
        <v>0</v>
      </c>
      <c r="N41" s="88">
        <v>0</v>
      </c>
      <c r="O41" s="91">
        <v>0</v>
      </c>
      <c r="P41" s="91">
        <v>0</v>
      </c>
      <c r="Q41" s="91">
        <v>0</v>
      </c>
      <c r="R41" s="91">
        <v>0</v>
      </c>
      <c r="S41" s="88">
        <v>0</v>
      </c>
      <c r="T41" s="88">
        <v>-158555</v>
      </c>
      <c r="U41" s="91">
        <v>0</v>
      </c>
      <c r="V41" s="91">
        <v>0</v>
      </c>
      <c r="W41" s="94">
        <f t="shared" si="12"/>
        <v>-158555</v>
      </c>
      <c r="X41" s="88">
        <v>0</v>
      </c>
      <c r="Y41" s="94">
        <f t="shared" si="13"/>
        <v>-158555</v>
      </c>
    </row>
    <row r="42" spans="1:25" ht="27" customHeight="1" x14ac:dyDescent="0.2">
      <c r="A42" s="283" t="s">
        <v>288</v>
      </c>
      <c r="B42" s="283"/>
      <c r="C42" s="283"/>
      <c r="D42" s="283"/>
      <c r="E42" s="283"/>
      <c r="F42" s="283"/>
      <c r="G42" s="87">
        <v>34</v>
      </c>
      <c r="H42" s="91">
        <v>0</v>
      </c>
      <c r="I42" s="91">
        <v>0</v>
      </c>
      <c r="J42" s="91">
        <v>0</v>
      </c>
      <c r="K42" s="91">
        <v>0</v>
      </c>
      <c r="L42" s="91">
        <v>0</v>
      </c>
      <c r="M42" s="91">
        <v>0</v>
      </c>
      <c r="N42" s="91">
        <v>0</v>
      </c>
      <c r="O42" s="88">
        <v>0</v>
      </c>
      <c r="P42" s="91">
        <v>0</v>
      </c>
      <c r="Q42" s="91">
        <v>0</v>
      </c>
      <c r="R42" s="91">
        <v>0</v>
      </c>
      <c r="S42" s="88">
        <v>0</v>
      </c>
      <c r="T42" s="88">
        <v>0</v>
      </c>
      <c r="U42" s="88">
        <v>0</v>
      </c>
      <c r="V42" s="88">
        <v>0</v>
      </c>
      <c r="W42" s="94">
        <f t="shared" si="12"/>
        <v>0</v>
      </c>
      <c r="X42" s="88">
        <v>0</v>
      </c>
      <c r="Y42" s="94">
        <f t="shared" si="13"/>
        <v>0</v>
      </c>
    </row>
    <row r="43" spans="1:25" ht="20.25" customHeight="1" x14ac:dyDescent="0.2">
      <c r="A43" s="283" t="s">
        <v>289</v>
      </c>
      <c r="B43" s="283"/>
      <c r="C43" s="283"/>
      <c r="D43" s="283"/>
      <c r="E43" s="283"/>
      <c r="F43" s="283"/>
      <c r="G43" s="87">
        <v>35</v>
      </c>
      <c r="H43" s="91">
        <v>0</v>
      </c>
      <c r="I43" s="91">
        <v>0</v>
      </c>
      <c r="J43" s="91">
        <v>0</v>
      </c>
      <c r="K43" s="91">
        <v>0</v>
      </c>
      <c r="L43" s="91">
        <v>0</v>
      </c>
      <c r="M43" s="91">
        <v>0</v>
      </c>
      <c r="N43" s="91">
        <v>0</v>
      </c>
      <c r="O43" s="91">
        <v>0</v>
      </c>
      <c r="P43" s="88">
        <v>0</v>
      </c>
      <c r="Q43" s="91">
        <v>0</v>
      </c>
      <c r="R43" s="91">
        <v>0</v>
      </c>
      <c r="S43" s="88">
        <v>0</v>
      </c>
      <c r="T43" s="88">
        <v>0</v>
      </c>
      <c r="U43" s="88">
        <v>0</v>
      </c>
      <c r="V43" s="88">
        <v>0</v>
      </c>
      <c r="W43" s="94">
        <f t="shared" si="12"/>
        <v>0</v>
      </c>
      <c r="X43" s="88">
        <v>0</v>
      </c>
      <c r="Y43" s="94">
        <f t="shared" si="13"/>
        <v>0</v>
      </c>
    </row>
    <row r="44" spans="1:25" ht="12.75" customHeight="1" x14ac:dyDescent="0.2">
      <c r="A44" s="283" t="s">
        <v>290</v>
      </c>
      <c r="B44" s="283"/>
      <c r="C44" s="283"/>
      <c r="D44" s="283"/>
      <c r="E44" s="283"/>
      <c r="F44" s="283"/>
      <c r="G44" s="87">
        <v>36</v>
      </c>
      <c r="H44" s="91">
        <v>0</v>
      </c>
      <c r="I44" s="91">
        <v>0</v>
      </c>
      <c r="J44" s="91">
        <v>0</v>
      </c>
      <c r="K44" s="91">
        <v>0</v>
      </c>
      <c r="L44" s="91">
        <v>0</v>
      </c>
      <c r="M44" s="91">
        <v>0</v>
      </c>
      <c r="N44" s="91">
        <v>0</v>
      </c>
      <c r="O44" s="91">
        <v>0</v>
      </c>
      <c r="P44" s="91">
        <v>0</v>
      </c>
      <c r="Q44" s="88">
        <v>0</v>
      </c>
      <c r="R44" s="91">
        <v>0</v>
      </c>
      <c r="S44" s="88">
        <v>0</v>
      </c>
      <c r="T44" s="88">
        <v>0</v>
      </c>
      <c r="U44" s="88">
        <v>0</v>
      </c>
      <c r="V44" s="88">
        <v>0</v>
      </c>
      <c r="W44" s="94">
        <f t="shared" si="12"/>
        <v>0</v>
      </c>
      <c r="X44" s="88">
        <v>0</v>
      </c>
      <c r="Y44" s="94">
        <f t="shared" si="13"/>
        <v>0</v>
      </c>
    </row>
    <row r="45" spans="1:25" ht="22.9" customHeight="1" x14ac:dyDescent="0.2">
      <c r="A45" s="283" t="s">
        <v>333</v>
      </c>
      <c r="B45" s="283"/>
      <c r="C45" s="283"/>
      <c r="D45" s="283"/>
      <c r="E45" s="283"/>
      <c r="F45" s="283"/>
      <c r="G45" s="87">
        <v>37</v>
      </c>
      <c r="H45" s="91">
        <v>0</v>
      </c>
      <c r="I45" s="91">
        <v>0</v>
      </c>
      <c r="J45" s="91">
        <v>0</v>
      </c>
      <c r="K45" s="91">
        <v>0</v>
      </c>
      <c r="L45" s="91">
        <v>0</v>
      </c>
      <c r="M45" s="91">
        <v>0</v>
      </c>
      <c r="N45" s="91">
        <v>0</v>
      </c>
      <c r="O45" s="91">
        <v>0</v>
      </c>
      <c r="P45" s="91">
        <v>0</v>
      </c>
      <c r="Q45" s="91">
        <v>0</v>
      </c>
      <c r="R45" s="88">
        <v>0</v>
      </c>
      <c r="S45" s="88">
        <v>0</v>
      </c>
      <c r="T45" s="88">
        <v>0</v>
      </c>
      <c r="U45" s="88">
        <v>0</v>
      </c>
      <c r="V45" s="88">
        <v>0</v>
      </c>
      <c r="W45" s="94">
        <f t="shared" si="12"/>
        <v>0</v>
      </c>
      <c r="X45" s="88">
        <v>0</v>
      </c>
      <c r="Y45" s="94">
        <f t="shared" si="13"/>
        <v>0</v>
      </c>
    </row>
    <row r="46" spans="1:25" ht="12.75" customHeight="1" x14ac:dyDescent="0.2">
      <c r="A46" s="283" t="s">
        <v>292</v>
      </c>
      <c r="B46" s="283"/>
      <c r="C46" s="283"/>
      <c r="D46" s="283"/>
      <c r="E46" s="283"/>
      <c r="F46" s="283"/>
      <c r="G46" s="87">
        <v>38</v>
      </c>
      <c r="H46" s="91">
        <v>0</v>
      </c>
      <c r="I46" s="91">
        <v>0</v>
      </c>
      <c r="J46" s="91">
        <v>0</v>
      </c>
      <c r="K46" s="91">
        <v>0</v>
      </c>
      <c r="L46" s="91">
        <v>0</v>
      </c>
      <c r="M46" s="91">
        <v>0</v>
      </c>
      <c r="N46" s="88">
        <v>0</v>
      </c>
      <c r="O46" s="88">
        <v>0</v>
      </c>
      <c r="P46" s="88">
        <v>0</v>
      </c>
      <c r="Q46" s="88">
        <v>0</v>
      </c>
      <c r="R46" s="88">
        <v>0</v>
      </c>
      <c r="S46" s="88">
        <v>0</v>
      </c>
      <c r="T46" s="88">
        <v>0</v>
      </c>
      <c r="U46" s="88">
        <v>0</v>
      </c>
      <c r="V46" s="88">
        <v>0</v>
      </c>
      <c r="W46" s="94">
        <f t="shared" si="12"/>
        <v>0</v>
      </c>
      <c r="X46" s="88">
        <v>0</v>
      </c>
      <c r="Y46" s="94">
        <f t="shared" si="13"/>
        <v>0</v>
      </c>
    </row>
    <row r="47" spans="1:25" x14ac:dyDescent="0.2">
      <c r="A47" s="283" t="s">
        <v>293</v>
      </c>
      <c r="B47" s="283"/>
      <c r="C47" s="283"/>
      <c r="D47" s="283"/>
      <c r="E47" s="283"/>
      <c r="F47" s="283"/>
      <c r="G47" s="87">
        <v>39</v>
      </c>
      <c r="H47" s="91">
        <v>0</v>
      </c>
      <c r="I47" s="91">
        <v>0</v>
      </c>
      <c r="J47" s="91">
        <v>0</v>
      </c>
      <c r="K47" s="91">
        <v>0</v>
      </c>
      <c r="L47" s="91">
        <v>0</v>
      </c>
      <c r="M47" s="91">
        <v>0</v>
      </c>
      <c r="N47" s="88">
        <v>0</v>
      </c>
      <c r="O47" s="88">
        <v>0</v>
      </c>
      <c r="P47" s="88">
        <v>0</v>
      </c>
      <c r="Q47" s="88">
        <v>0</v>
      </c>
      <c r="R47" s="88">
        <v>0</v>
      </c>
      <c r="S47" s="88">
        <v>0</v>
      </c>
      <c r="T47" s="88">
        <v>0</v>
      </c>
      <c r="U47" s="88">
        <v>0</v>
      </c>
      <c r="V47" s="88">
        <v>0</v>
      </c>
      <c r="W47" s="94">
        <f t="shared" si="12"/>
        <v>0</v>
      </c>
      <c r="X47" s="88">
        <v>0</v>
      </c>
      <c r="Y47" s="94">
        <f t="shared" si="13"/>
        <v>0</v>
      </c>
    </row>
    <row r="48" spans="1:25" x14ac:dyDescent="0.2">
      <c r="A48" s="283" t="s">
        <v>294</v>
      </c>
      <c r="B48" s="283"/>
      <c r="C48" s="283"/>
      <c r="D48" s="283"/>
      <c r="E48" s="283"/>
      <c r="F48" s="283"/>
      <c r="G48" s="87">
        <v>40</v>
      </c>
      <c r="H48" s="88">
        <v>0</v>
      </c>
      <c r="I48" s="88">
        <v>0</v>
      </c>
      <c r="J48" s="88">
        <v>0</v>
      </c>
      <c r="K48" s="88">
        <v>0</v>
      </c>
      <c r="L48" s="88">
        <v>0</v>
      </c>
      <c r="M48" s="88">
        <v>0</v>
      </c>
      <c r="N48" s="88">
        <v>0</v>
      </c>
      <c r="O48" s="88">
        <v>1075615</v>
      </c>
      <c r="P48" s="88">
        <v>0</v>
      </c>
      <c r="Q48" s="88">
        <v>0</v>
      </c>
      <c r="R48" s="88">
        <v>0</v>
      </c>
      <c r="S48" s="88">
        <v>0</v>
      </c>
      <c r="T48" s="88">
        <v>0</v>
      </c>
      <c r="U48" s="88">
        <v>0</v>
      </c>
      <c r="V48" s="88">
        <v>0</v>
      </c>
      <c r="W48" s="94">
        <f t="shared" si="12"/>
        <v>1075615</v>
      </c>
      <c r="X48" s="88">
        <v>0</v>
      </c>
      <c r="Y48" s="94">
        <f t="shared" si="13"/>
        <v>1075615</v>
      </c>
    </row>
    <row r="49" spans="1:25" ht="22.5" customHeight="1" x14ac:dyDescent="0.2">
      <c r="A49" s="283" t="s">
        <v>295</v>
      </c>
      <c r="B49" s="283"/>
      <c r="C49" s="283"/>
      <c r="D49" s="283"/>
      <c r="E49" s="283"/>
      <c r="F49" s="283"/>
      <c r="G49" s="87">
        <v>41</v>
      </c>
      <c r="H49" s="91">
        <v>0</v>
      </c>
      <c r="I49" s="91">
        <v>0</v>
      </c>
      <c r="J49" s="91">
        <v>0</v>
      </c>
      <c r="K49" s="91">
        <v>0</v>
      </c>
      <c r="L49" s="91">
        <v>0</v>
      </c>
      <c r="M49" s="91">
        <v>0</v>
      </c>
      <c r="N49" s="88">
        <v>0</v>
      </c>
      <c r="O49" s="88">
        <v>-193611</v>
      </c>
      <c r="P49" s="88">
        <v>0</v>
      </c>
      <c r="Q49" s="88">
        <v>0</v>
      </c>
      <c r="R49" s="88">
        <v>0</v>
      </c>
      <c r="S49" s="88">
        <v>0</v>
      </c>
      <c r="T49" s="88">
        <v>0</v>
      </c>
      <c r="U49" s="88">
        <v>0</v>
      </c>
      <c r="V49" s="88">
        <v>0</v>
      </c>
      <c r="W49" s="94">
        <f t="shared" si="12"/>
        <v>-193611</v>
      </c>
      <c r="X49" s="88">
        <v>0</v>
      </c>
      <c r="Y49" s="94">
        <f t="shared" si="13"/>
        <v>-193611</v>
      </c>
    </row>
    <row r="50" spans="1:25" ht="36.75" customHeight="1" x14ac:dyDescent="0.2">
      <c r="A50" s="283" t="s">
        <v>296</v>
      </c>
      <c r="B50" s="283"/>
      <c r="C50" s="283"/>
      <c r="D50" s="283"/>
      <c r="E50" s="283"/>
      <c r="F50" s="283"/>
      <c r="G50" s="87">
        <v>42</v>
      </c>
      <c r="H50" s="88">
        <v>0</v>
      </c>
      <c r="I50" s="88">
        <v>0</v>
      </c>
      <c r="J50" s="88">
        <v>0</v>
      </c>
      <c r="K50" s="88">
        <v>0</v>
      </c>
      <c r="L50" s="88">
        <v>0</v>
      </c>
      <c r="M50" s="88">
        <v>0</v>
      </c>
      <c r="N50" s="88">
        <v>0</v>
      </c>
      <c r="O50" s="88">
        <v>0</v>
      </c>
      <c r="P50" s="88">
        <v>0</v>
      </c>
      <c r="Q50" s="88">
        <v>0</v>
      </c>
      <c r="R50" s="88">
        <v>0</v>
      </c>
      <c r="S50" s="88">
        <v>0</v>
      </c>
      <c r="T50" s="88">
        <v>0</v>
      </c>
      <c r="U50" s="88">
        <v>0</v>
      </c>
      <c r="V50" s="88">
        <v>0</v>
      </c>
      <c r="W50" s="94">
        <f t="shared" si="12"/>
        <v>0</v>
      </c>
      <c r="X50" s="88">
        <v>0</v>
      </c>
      <c r="Y50" s="94">
        <f t="shared" si="13"/>
        <v>0</v>
      </c>
    </row>
    <row r="51" spans="1:25" ht="26.25" customHeight="1" x14ac:dyDescent="0.2">
      <c r="A51" s="283" t="s">
        <v>297</v>
      </c>
      <c r="B51" s="283"/>
      <c r="C51" s="283"/>
      <c r="D51" s="283"/>
      <c r="E51" s="283"/>
      <c r="F51" s="283"/>
      <c r="G51" s="87">
        <v>43</v>
      </c>
      <c r="H51" s="88">
        <v>0</v>
      </c>
      <c r="I51" s="88">
        <v>0</v>
      </c>
      <c r="J51" s="88">
        <v>0</v>
      </c>
      <c r="K51" s="88">
        <v>0</v>
      </c>
      <c r="L51" s="88">
        <v>0</v>
      </c>
      <c r="M51" s="88">
        <v>0</v>
      </c>
      <c r="N51" s="88">
        <v>0</v>
      </c>
      <c r="O51" s="88">
        <v>0</v>
      </c>
      <c r="P51" s="88">
        <v>0</v>
      </c>
      <c r="Q51" s="88">
        <v>0</v>
      </c>
      <c r="R51" s="88">
        <v>0</v>
      </c>
      <c r="S51" s="88">
        <v>0</v>
      </c>
      <c r="T51" s="88">
        <v>0</v>
      </c>
      <c r="U51" s="88">
        <v>0</v>
      </c>
      <c r="V51" s="88">
        <v>0</v>
      </c>
      <c r="W51" s="94">
        <f t="shared" si="12"/>
        <v>0</v>
      </c>
      <c r="X51" s="88">
        <v>0</v>
      </c>
      <c r="Y51" s="94">
        <f t="shared" si="13"/>
        <v>0</v>
      </c>
    </row>
    <row r="52" spans="1:25" ht="22.5" customHeight="1" x14ac:dyDescent="0.2">
      <c r="A52" s="283" t="s">
        <v>298</v>
      </c>
      <c r="B52" s="283"/>
      <c r="C52" s="283"/>
      <c r="D52" s="283"/>
      <c r="E52" s="283"/>
      <c r="F52" s="283"/>
      <c r="G52" s="87">
        <v>44</v>
      </c>
      <c r="H52" s="88">
        <v>0</v>
      </c>
      <c r="I52" s="88">
        <v>0</v>
      </c>
      <c r="J52" s="88">
        <v>0</v>
      </c>
      <c r="K52" s="88">
        <v>0</v>
      </c>
      <c r="L52" s="88">
        <v>0</v>
      </c>
      <c r="M52" s="88">
        <v>0</v>
      </c>
      <c r="N52" s="88">
        <v>0</v>
      </c>
      <c r="O52" s="88">
        <v>0</v>
      </c>
      <c r="P52" s="88">
        <v>0</v>
      </c>
      <c r="Q52" s="88">
        <v>0</v>
      </c>
      <c r="R52" s="88">
        <v>0</v>
      </c>
      <c r="S52" s="88">
        <v>0</v>
      </c>
      <c r="T52" s="88">
        <v>0</v>
      </c>
      <c r="U52" s="88">
        <v>0</v>
      </c>
      <c r="V52" s="88">
        <v>0</v>
      </c>
      <c r="W52" s="94">
        <f t="shared" si="12"/>
        <v>0</v>
      </c>
      <c r="X52" s="88">
        <v>0</v>
      </c>
      <c r="Y52" s="94">
        <f t="shared" si="13"/>
        <v>0</v>
      </c>
    </row>
    <row r="53" spans="1:25" x14ac:dyDescent="0.2">
      <c r="A53" s="283" t="s">
        <v>299</v>
      </c>
      <c r="B53" s="283"/>
      <c r="C53" s="283"/>
      <c r="D53" s="283"/>
      <c r="E53" s="283"/>
      <c r="F53" s="283"/>
      <c r="G53" s="87">
        <v>45</v>
      </c>
      <c r="H53" s="88">
        <v>0</v>
      </c>
      <c r="I53" s="88">
        <v>0</v>
      </c>
      <c r="J53" s="88">
        <v>0</v>
      </c>
      <c r="K53" s="88">
        <v>0</v>
      </c>
      <c r="L53" s="88">
        <v>0</v>
      </c>
      <c r="M53" s="88">
        <v>0</v>
      </c>
      <c r="N53" s="88">
        <v>0</v>
      </c>
      <c r="O53" s="88">
        <v>0</v>
      </c>
      <c r="P53" s="88">
        <v>0</v>
      </c>
      <c r="Q53" s="88">
        <v>0</v>
      </c>
      <c r="R53" s="88">
        <v>0</v>
      </c>
      <c r="S53" s="88">
        <v>0</v>
      </c>
      <c r="T53" s="88">
        <v>0</v>
      </c>
      <c r="U53" s="88">
        <v>0</v>
      </c>
      <c r="V53" s="88">
        <v>0</v>
      </c>
      <c r="W53" s="94">
        <f t="shared" si="12"/>
        <v>0</v>
      </c>
      <c r="X53" s="88">
        <v>0</v>
      </c>
      <c r="Y53" s="94">
        <f t="shared" si="13"/>
        <v>0</v>
      </c>
    </row>
    <row r="54" spans="1:25" x14ac:dyDescent="0.2">
      <c r="A54" s="283" t="s">
        <v>367</v>
      </c>
      <c r="B54" s="283"/>
      <c r="C54" s="283"/>
      <c r="D54" s="283"/>
      <c r="E54" s="283"/>
      <c r="F54" s="283"/>
      <c r="G54" s="87">
        <v>46</v>
      </c>
      <c r="H54" s="88">
        <v>0</v>
      </c>
      <c r="I54" s="88">
        <v>0</v>
      </c>
      <c r="J54" s="88">
        <v>0</v>
      </c>
      <c r="K54" s="88">
        <v>0</v>
      </c>
      <c r="L54" s="88">
        <v>0</v>
      </c>
      <c r="M54" s="88">
        <v>0</v>
      </c>
      <c r="N54" s="88">
        <v>0</v>
      </c>
      <c r="O54" s="88">
        <v>0</v>
      </c>
      <c r="P54" s="88">
        <v>0</v>
      </c>
      <c r="Q54" s="88">
        <v>0</v>
      </c>
      <c r="R54" s="88">
        <v>0</v>
      </c>
      <c r="S54" s="88">
        <v>0</v>
      </c>
      <c r="T54" s="88">
        <v>0</v>
      </c>
      <c r="U54" s="88">
        <v>0</v>
      </c>
      <c r="V54" s="88">
        <v>0</v>
      </c>
      <c r="W54" s="94">
        <f t="shared" si="12"/>
        <v>0</v>
      </c>
      <c r="X54" s="88">
        <v>0</v>
      </c>
      <c r="Y54" s="94">
        <f t="shared" si="13"/>
        <v>0</v>
      </c>
    </row>
    <row r="55" spans="1:25" ht="12.75" customHeight="1" x14ac:dyDescent="0.2">
      <c r="A55" s="283" t="s">
        <v>337</v>
      </c>
      <c r="B55" s="283"/>
      <c r="C55" s="283"/>
      <c r="D55" s="283"/>
      <c r="E55" s="283"/>
      <c r="F55" s="283"/>
      <c r="G55" s="87">
        <v>47</v>
      </c>
      <c r="H55" s="88">
        <v>0</v>
      </c>
      <c r="I55" s="88">
        <v>0</v>
      </c>
      <c r="J55" s="88">
        <v>0</v>
      </c>
      <c r="K55" s="88">
        <v>0</v>
      </c>
      <c r="L55" s="88">
        <v>0</v>
      </c>
      <c r="M55" s="88">
        <v>0</v>
      </c>
      <c r="N55" s="88">
        <v>0</v>
      </c>
      <c r="O55" s="88">
        <v>0</v>
      </c>
      <c r="P55" s="88">
        <v>0</v>
      </c>
      <c r="Q55" s="88">
        <v>0</v>
      </c>
      <c r="R55" s="88">
        <v>0</v>
      </c>
      <c r="S55" s="88">
        <v>0</v>
      </c>
      <c r="T55" s="88">
        <v>0</v>
      </c>
      <c r="U55" s="88">
        <v>0</v>
      </c>
      <c r="V55" s="88">
        <v>0</v>
      </c>
      <c r="W55" s="94">
        <f t="shared" si="12"/>
        <v>0</v>
      </c>
      <c r="X55" s="88">
        <v>0</v>
      </c>
      <c r="Y55" s="94">
        <f t="shared" si="13"/>
        <v>0</v>
      </c>
    </row>
    <row r="56" spans="1:25" ht="12.75" customHeight="1" x14ac:dyDescent="0.2">
      <c r="A56" s="283" t="s">
        <v>338</v>
      </c>
      <c r="B56" s="283"/>
      <c r="C56" s="283"/>
      <c r="D56" s="283"/>
      <c r="E56" s="283"/>
      <c r="F56" s="283"/>
      <c r="G56" s="87">
        <v>48</v>
      </c>
      <c r="H56" s="88">
        <v>0</v>
      </c>
      <c r="I56" s="88">
        <v>0</v>
      </c>
      <c r="J56" s="88">
        <v>0</v>
      </c>
      <c r="K56" s="88">
        <v>0</v>
      </c>
      <c r="L56" s="88">
        <v>0</v>
      </c>
      <c r="M56" s="88">
        <v>0</v>
      </c>
      <c r="N56" s="88">
        <v>0</v>
      </c>
      <c r="O56" s="88">
        <v>421019</v>
      </c>
      <c r="P56" s="88">
        <v>0</v>
      </c>
      <c r="Q56" s="88">
        <v>0</v>
      </c>
      <c r="R56" s="88">
        <v>0</v>
      </c>
      <c r="S56" s="88">
        <v>0</v>
      </c>
      <c r="T56" s="88">
        <v>0</v>
      </c>
      <c r="U56" s="88">
        <v>-419974</v>
      </c>
      <c r="V56" s="88">
        <v>0</v>
      </c>
      <c r="W56" s="94">
        <f t="shared" si="12"/>
        <v>1045</v>
      </c>
      <c r="X56" s="88">
        <v>0</v>
      </c>
      <c r="Y56" s="94">
        <f t="shared" si="13"/>
        <v>1045</v>
      </c>
    </row>
    <row r="57" spans="1:25" ht="12.75" customHeight="1" x14ac:dyDescent="0.2">
      <c r="A57" s="283" t="s">
        <v>339</v>
      </c>
      <c r="B57" s="283"/>
      <c r="C57" s="283"/>
      <c r="D57" s="283"/>
      <c r="E57" s="283"/>
      <c r="F57" s="283"/>
      <c r="G57" s="87">
        <v>49</v>
      </c>
      <c r="H57" s="88">
        <v>0</v>
      </c>
      <c r="I57" s="88">
        <v>0</v>
      </c>
      <c r="J57" s="88">
        <v>0</v>
      </c>
      <c r="K57" s="88">
        <v>0</v>
      </c>
      <c r="L57" s="88">
        <v>0</v>
      </c>
      <c r="M57" s="88">
        <v>0</v>
      </c>
      <c r="N57" s="88">
        <v>0</v>
      </c>
      <c r="O57" s="88">
        <v>0</v>
      </c>
      <c r="P57" s="88">
        <v>0</v>
      </c>
      <c r="Q57" s="88">
        <v>0</v>
      </c>
      <c r="R57" s="88">
        <v>0</v>
      </c>
      <c r="S57" s="88">
        <v>0</v>
      </c>
      <c r="T57" s="88">
        <v>0</v>
      </c>
      <c r="U57" s="88">
        <v>2131791</v>
      </c>
      <c r="V57" s="88">
        <v>-2131791</v>
      </c>
      <c r="W57" s="94">
        <f t="shared" si="12"/>
        <v>0</v>
      </c>
      <c r="X57" s="88">
        <v>0</v>
      </c>
      <c r="Y57" s="94">
        <f t="shared" si="13"/>
        <v>0</v>
      </c>
    </row>
    <row r="58" spans="1:25" ht="12.75" customHeight="1" x14ac:dyDescent="0.2">
      <c r="A58" s="283" t="s">
        <v>340</v>
      </c>
      <c r="B58" s="283"/>
      <c r="C58" s="283"/>
      <c r="D58" s="283"/>
      <c r="E58" s="283"/>
      <c r="F58" s="283"/>
      <c r="G58" s="87">
        <v>50</v>
      </c>
      <c r="H58" s="88">
        <v>0</v>
      </c>
      <c r="I58" s="88">
        <v>0</v>
      </c>
      <c r="J58" s="88">
        <v>0</v>
      </c>
      <c r="K58" s="88">
        <v>0</v>
      </c>
      <c r="L58" s="88">
        <v>0</v>
      </c>
      <c r="M58" s="88">
        <v>0</v>
      </c>
      <c r="N58" s="88">
        <v>0</v>
      </c>
      <c r="O58" s="88">
        <v>0</v>
      </c>
      <c r="P58" s="88">
        <v>0</v>
      </c>
      <c r="Q58" s="88">
        <v>0</v>
      </c>
      <c r="R58" s="88">
        <v>0</v>
      </c>
      <c r="S58" s="88">
        <v>0</v>
      </c>
      <c r="T58" s="88">
        <v>0</v>
      </c>
      <c r="U58" s="88">
        <v>0</v>
      </c>
      <c r="V58" s="88">
        <v>0</v>
      </c>
      <c r="W58" s="94">
        <f t="shared" si="12"/>
        <v>0</v>
      </c>
      <c r="X58" s="88">
        <v>0</v>
      </c>
      <c r="Y58" s="94">
        <f t="shared" si="13"/>
        <v>0</v>
      </c>
    </row>
    <row r="59" spans="1:25" ht="25.5" customHeight="1" x14ac:dyDescent="0.2">
      <c r="A59" s="303" t="s">
        <v>425</v>
      </c>
      <c r="B59" s="303"/>
      <c r="C59" s="303"/>
      <c r="D59" s="303"/>
      <c r="E59" s="303"/>
      <c r="F59" s="303"/>
      <c r="G59" s="95">
        <v>51</v>
      </c>
      <c r="H59" s="93">
        <f>SUM(H39:H58)</f>
        <v>54594592</v>
      </c>
      <c r="I59" s="93">
        <f t="shared" ref="I59:Y59" si="14">SUM(I39:I58)</f>
        <v>25893236</v>
      </c>
      <c r="J59" s="93">
        <f t="shared" si="14"/>
        <v>885798</v>
      </c>
      <c r="K59" s="93">
        <f t="shared" si="14"/>
        <v>793595</v>
      </c>
      <c r="L59" s="93">
        <f t="shared" si="14"/>
        <v>793595</v>
      </c>
      <c r="M59" s="93">
        <f t="shared" si="14"/>
        <v>16639</v>
      </c>
      <c r="N59" s="93">
        <f t="shared" si="14"/>
        <v>9109602</v>
      </c>
      <c r="O59" s="93">
        <f t="shared" si="14"/>
        <v>-2757843</v>
      </c>
      <c r="P59" s="93">
        <f t="shared" si="14"/>
        <v>0</v>
      </c>
      <c r="Q59" s="93">
        <f t="shared" si="14"/>
        <v>0</v>
      </c>
      <c r="R59" s="93">
        <f t="shared" si="14"/>
        <v>0</v>
      </c>
      <c r="S59" s="93">
        <f t="shared" si="14"/>
        <v>0</v>
      </c>
      <c r="T59" s="93">
        <f t="shared" si="14"/>
        <v>-7884293</v>
      </c>
      <c r="U59" s="93">
        <f t="shared" si="14"/>
        <v>19774116</v>
      </c>
      <c r="V59" s="93">
        <f t="shared" si="14"/>
        <v>9304314</v>
      </c>
      <c r="W59" s="93">
        <f t="shared" si="14"/>
        <v>108936161</v>
      </c>
      <c r="X59" s="93">
        <f t="shared" si="14"/>
        <v>0</v>
      </c>
      <c r="Y59" s="93">
        <f t="shared" si="14"/>
        <v>108936161</v>
      </c>
    </row>
    <row r="60" spans="1:25" x14ac:dyDescent="0.2">
      <c r="A60" s="296" t="s">
        <v>301</v>
      </c>
      <c r="B60" s="297"/>
      <c r="C60" s="297"/>
      <c r="D60" s="297"/>
      <c r="E60" s="297"/>
      <c r="F60" s="297"/>
      <c r="G60" s="297"/>
      <c r="H60" s="297"/>
      <c r="I60" s="297"/>
      <c r="J60" s="297"/>
      <c r="K60" s="297"/>
      <c r="L60" s="297"/>
      <c r="M60" s="297"/>
      <c r="N60" s="297"/>
      <c r="O60" s="297"/>
      <c r="P60" s="297"/>
      <c r="Q60" s="297"/>
      <c r="R60" s="297"/>
      <c r="S60" s="297"/>
      <c r="T60" s="297"/>
      <c r="U60" s="297"/>
      <c r="V60" s="297"/>
      <c r="W60" s="297"/>
      <c r="X60" s="297"/>
      <c r="Y60" s="297"/>
    </row>
    <row r="61" spans="1:25" ht="31.5" customHeight="1" x14ac:dyDescent="0.2">
      <c r="A61" s="301" t="s">
        <v>426</v>
      </c>
      <c r="B61" s="301"/>
      <c r="C61" s="301"/>
      <c r="D61" s="301"/>
      <c r="E61" s="301"/>
      <c r="F61" s="301"/>
      <c r="G61" s="87">
        <v>52</v>
      </c>
      <c r="H61" s="94">
        <f>SUM(H41:H49)</f>
        <v>0</v>
      </c>
      <c r="I61" s="94">
        <f t="shared" ref="I61:Y61" si="15">SUM(I41:I49)</f>
        <v>0</v>
      </c>
      <c r="J61" s="94">
        <f t="shared" si="15"/>
        <v>0</v>
      </c>
      <c r="K61" s="94">
        <f t="shared" si="15"/>
        <v>0</v>
      </c>
      <c r="L61" s="94">
        <f t="shared" si="15"/>
        <v>0</v>
      </c>
      <c r="M61" s="94">
        <f t="shared" si="15"/>
        <v>0</v>
      </c>
      <c r="N61" s="94">
        <f t="shared" si="15"/>
        <v>0</v>
      </c>
      <c r="O61" s="94">
        <f t="shared" si="15"/>
        <v>882004</v>
      </c>
      <c r="P61" s="94">
        <f t="shared" si="15"/>
        <v>0</v>
      </c>
      <c r="Q61" s="94">
        <f t="shared" si="15"/>
        <v>0</v>
      </c>
      <c r="R61" s="94">
        <f t="shared" si="15"/>
        <v>0</v>
      </c>
      <c r="S61" s="94">
        <f t="shared" si="15"/>
        <v>0</v>
      </c>
      <c r="T61" s="94">
        <f t="shared" si="15"/>
        <v>-158555</v>
      </c>
      <c r="U61" s="94">
        <f t="shared" si="15"/>
        <v>0</v>
      </c>
      <c r="V61" s="94">
        <f t="shared" si="15"/>
        <v>0</v>
      </c>
      <c r="W61" s="94">
        <f t="shared" si="15"/>
        <v>723449</v>
      </c>
      <c r="X61" s="94">
        <f t="shared" si="15"/>
        <v>0</v>
      </c>
      <c r="Y61" s="94">
        <f t="shared" si="15"/>
        <v>723449</v>
      </c>
    </row>
    <row r="62" spans="1:25" ht="30" customHeight="1" x14ac:dyDescent="0.2">
      <c r="A62" s="301" t="s">
        <v>427</v>
      </c>
      <c r="B62" s="301"/>
      <c r="C62" s="301"/>
      <c r="D62" s="301"/>
      <c r="E62" s="301"/>
      <c r="F62" s="301"/>
      <c r="G62" s="87">
        <v>53</v>
      </c>
      <c r="H62" s="94">
        <f>H40+H61</f>
        <v>0</v>
      </c>
      <c r="I62" s="94">
        <f t="shared" ref="I62:Y62" si="16">I40+I61</f>
        <v>0</v>
      </c>
      <c r="J62" s="94">
        <f t="shared" si="16"/>
        <v>0</v>
      </c>
      <c r="K62" s="94">
        <f t="shared" si="16"/>
        <v>0</v>
      </c>
      <c r="L62" s="94">
        <f t="shared" si="16"/>
        <v>0</v>
      </c>
      <c r="M62" s="94">
        <f t="shared" si="16"/>
        <v>0</v>
      </c>
      <c r="N62" s="94">
        <f t="shared" si="16"/>
        <v>0</v>
      </c>
      <c r="O62" s="94">
        <f t="shared" si="16"/>
        <v>882004</v>
      </c>
      <c r="P62" s="94">
        <f t="shared" si="16"/>
        <v>0</v>
      </c>
      <c r="Q62" s="94">
        <f t="shared" si="16"/>
        <v>0</v>
      </c>
      <c r="R62" s="94">
        <f t="shared" si="16"/>
        <v>0</v>
      </c>
      <c r="S62" s="94">
        <f t="shared" si="16"/>
        <v>0</v>
      </c>
      <c r="T62" s="94">
        <f t="shared" si="16"/>
        <v>-158555</v>
      </c>
      <c r="U62" s="94">
        <f t="shared" si="16"/>
        <v>0</v>
      </c>
      <c r="V62" s="94">
        <f t="shared" si="16"/>
        <v>9304314</v>
      </c>
      <c r="W62" s="94">
        <f t="shared" si="16"/>
        <v>10027763</v>
      </c>
      <c r="X62" s="94">
        <f t="shared" si="16"/>
        <v>0</v>
      </c>
      <c r="Y62" s="94">
        <f t="shared" si="16"/>
        <v>10027763</v>
      </c>
    </row>
    <row r="63" spans="1:25" ht="33.75" customHeight="1" x14ac:dyDescent="0.2">
      <c r="A63" s="302" t="s">
        <v>428</v>
      </c>
      <c r="B63" s="302"/>
      <c r="C63" s="302"/>
      <c r="D63" s="302"/>
      <c r="E63" s="302"/>
      <c r="F63" s="302"/>
      <c r="G63" s="95">
        <v>54</v>
      </c>
      <c r="H63" s="96">
        <f>SUM(H50:H58)</f>
        <v>0</v>
      </c>
      <c r="I63" s="96">
        <f t="shared" ref="I63:Y63" si="17">SUM(I50:I58)</f>
        <v>0</v>
      </c>
      <c r="J63" s="96">
        <f t="shared" si="17"/>
        <v>0</v>
      </c>
      <c r="K63" s="96">
        <f t="shared" si="17"/>
        <v>0</v>
      </c>
      <c r="L63" s="96">
        <f t="shared" si="17"/>
        <v>0</v>
      </c>
      <c r="M63" s="96">
        <f t="shared" si="17"/>
        <v>0</v>
      </c>
      <c r="N63" s="96">
        <f t="shared" si="17"/>
        <v>0</v>
      </c>
      <c r="O63" s="96">
        <f t="shared" si="17"/>
        <v>421019</v>
      </c>
      <c r="P63" s="96">
        <f t="shared" si="17"/>
        <v>0</v>
      </c>
      <c r="Q63" s="96">
        <f t="shared" si="17"/>
        <v>0</v>
      </c>
      <c r="R63" s="96">
        <f t="shared" si="17"/>
        <v>0</v>
      </c>
      <c r="S63" s="96">
        <f t="shared" si="17"/>
        <v>0</v>
      </c>
      <c r="T63" s="96">
        <f t="shared" si="17"/>
        <v>0</v>
      </c>
      <c r="U63" s="96">
        <f t="shared" si="17"/>
        <v>1711817</v>
      </c>
      <c r="V63" s="96">
        <f t="shared" si="17"/>
        <v>-2131791</v>
      </c>
      <c r="W63" s="96">
        <f t="shared" si="17"/>
        <v>1045</v>
      </c>
      <c r="X63" s="96">
        <f t="shared" si="17"/>
        <v>0</v>
      </c>
      <c r="Y63" s="96">
        <f t="shared" si="17"/>
        <v>1045</v>
      </c>
    </row>
  </sheetData>
  <protectedRanges>
    <protectedRange sqref="E2" name="Range1_1"/>
    <protectedRange sqref="G2" name="Range1"/>
  </protectedRanges>
  <mergeCells count="66">
    <mergeCell ref="A60:Y60"/>
    <mergeCell ref="A61:F61"/>
    <mergeCell ref="A62:F62"/>
    <mergeCell ref="A63:F63"/>
    <mergeCell ref="A53:F53"/>
    <mergeCell ref="A55:F55"/>
    <mergeCell ref="A56:F56"/>
    <mergeCell ref="A57:F57"/>
    <mergeCell ref="A58:F58"/>
    <mergeCell ref="A59:F59"/>
    <mergeCell ref="A54:F54"/>
    <mergeCell ref="A52:F52"/>
    <mergeCell ref="A41:F41"/>
    <mergeCell ref="A42:F42"/>
    <mergeCell ref="A43:F43"/>
    <mergeCell ref="A44:F44"/>
    <mergeCell ref="A45:F45"/>
    <mergeCell ref="A46:F46"/>
    <mergeCell ref="A47:F47"/>
    <mergeCell ref="A48:F48"/>
    <mergeCell ref="A49:F49"/>
    <mergeCell ref="A50:F50"/>
    <mergeCell ref="A51:F51"/>
    <mergeCell ref="A40:F40"/>
    <mergeCell ref="A29:F29"/>
    <mergeCell ref="A30:F30"/>
    <mergeCell ref="A31:Y31"/>
    <mergeCell ref="A32:F32"/>
    <mergeCell ref="A33:F33"/>
    <mergeCell ref="A34:F34"/>
    <mergeCell ref="A35:Y35"/>
    <mergeCell ref="A36:F36"/>
    <mergeCell ref="A37:F37"/>
    <mergeCell ref="A38:F38"/>
    <mergeCell ref="A39:F39"/>
    <mergeCell ref="A28:F28"/>
    <mergeCell ref="A16:F16"/>
    <mergeCell ref="A17:F17"/>
    <mergeCell ref="A18:F18"/>
    <mergeCell ref="A19:F19"/>
    <mergeCell ref="A20:F20"/>
    <mergeCell ref="A21:F21"/>
    <mergeCell ref="A22:F22"/>
    <mergeCell ref="A23:F23"/>
    <mergeCell ref="A24:F24"/>
    <mergeCell ref="A26:F26"/>
    <mergeCell ref="A27:F27"/>
    <mergeCell ref="A25:F25"/>
    <mergeCell ref="A15:F15"/>
    <mergeCell ref="Y3:Y4"/>
    <mergeCell ref="A5:F5"/>
    <mergeCell ref="A6:Y6"/>
    <mergeCell ref="A7:F7"/>
    <mergeCell ref="A8:F8"/>
    <mergeCell ref="A9:F9"/>
    <mergeCell ref="X3:X4"/>
    <mergeCell ref="A10:F10"/>
    <mergeCell ref="A11:F11"/>
    <mergeCell ref="A12:F12"/>
    <mergeCell ref="A13:F13"/>
    <mergeCell ref="A14:F14"/>
    <mergeCell ref="A1:J1"/>
    <mergeCell ref="C2:D2"/>
    <mergeCell ref="A3:F4"/>
    <mergeCell ref="G3:G4"/>
    <mergeCell ref="H3:W3"/>
  </mergeCells>
  <dataValidations count="5">
    <dataValidation type="whole" operator="notEqual" allowBlank="1" showInputMessage="1" showErrorMessage="1" errorTitle="Nedopušten upis" error="Dopušten je upis samo cjelobrojnih zaokruženih vrijednosti (pozitivnih ili negativnih) te nule." sqref="H32:Y34 H7:Y30 H61:Y63 H36:Y59" xr:uid="{00000000-0002-0000-0400-000000000000}">
      <formula1>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400-000001000000}">
      <formula1>9999999999</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400-000002000000}">
      <formula1>999999999999</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400-000003000000}">
      <formula1>0</formula1>
    </dataValidation>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400-000004000000}">
      <formula1>39448</formula1>
    </dataValidation>
  </dataValidations>
  <pageMargins left="0.7" right="0.7" top="0.75" bottom="0.75" header="0.3" footer="0.3"/>
  <pageSetup paperSize="9" scale="28"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30"/>
  <sheetViews>
    <sheetView view="pageBreakPreview" zoomScaleNormal="100" zoomScaleSheetLayoutView="100" workbookViewId="0">
      <selection sqref="A1:I30"/>
    </sheetView>
  </sheetViews>
  <sheetFormatPr defaultRowHeight="12.75" customHeight="1" x14ac:dyDescent="0.25"/>
  <cols>
    <col min="9" max="9" width="95" customWidth="1"/>
  </cols>
  <sheetData>
    <row r="1" spans="1:9" ht="12.75" customHeight="1" x14ac:dyDescent="0.25">
      <c r="A1" s="304" t="s">
        <v>437</v>
      </c>
      <c r="B1" s="304"/>
      <c r="C1" s="304"/>
      <c r="D1" s="304"/>
      <c r="E1" s="304"/>
      <c r="F1" s="304"/>
      <c r="G1" s="304"/>
      <c r="H1" s="304"/>
      <c r="I1" s="304"/>
    </row>
    <row r="2" spans="1:9" ht="12.75" customHeight="1" x14ac:dyDescent="0.25">
      <c r="A2" s="304"/>
      <c r="B2" s="304"/>
      <c r="C2" s="304"/>
      <c r="D2" s="304"/>
      <c r="E2" s="304"/>
      <c r="F2" s="304"/>
      <c r="G2" s="304"/>
      <c r="H2" s="304"/>
      <c r="I2" s="304"/>
    </row>
    <row r="3" spans="1:9" ht="12.75" customHeight="1" x14ac:dyDescent="0.25">
      <c r="A3" s="304"/>
      <c r="B3" s="304"/>
      <c r="C3" s="304"/>
      <c r="D3" s="304"/>
      <c r="E3" s="304"/>
      <c r="F3" s="304"/>
      <c r="G3" s="304"/>
      <c r="H3" s="304"/>
      <c r="I3" s="304"/>
    </row>
    <row r="4" spans="1:9" ht="12.75" customHeight="1" x14ac:dyDescent="0.25">
      <c r="A4" s="304"/>
      <c r="B4" s="304"/>
      <c r="C4" s="304"/>
      <c r="D4" s="304"/>
      <c r="E4" s="304"/>
      <c r="F4" s="304"/>
      <c r="G4" s="304"/>
      <c r="H4" s="304"/>
      <c r="I4" s="304"/>
    </row>
    <row r="5" spans="1:9" ht="12.75" customHeight="1" x14ac:dyDescent="0.25">
      <c r="A5" s="304"/>
      <c r="B5" s="304"/>
      <c r="C5" s="304"/>
      <c r="D5" s="304"/>
      <c r="E5" s="304"/>
      <c r="F5" s="304"/>
      <c r="G5" s="304"/>
      <c r="H5" s="304"/>
      <c r="I5" s="304"/>
    </row>
    <row r="6" spans="1:9" ht="12.75" customHeight="1" x14ac:dyDescent="0.25">
      <c r="A6" s="304"/>
      <c r="B6" s="304"/>
      <c r="C6" s="304"/>
      <c r="D6" s="304"/>
      <c r="E6" s="304"/>
      <c r="F6" s="304"/>
      <c r="G6" s="304"/>
      <c r="H6" s="304"/>
      <c r="I6" s="304"/>
    </row>
    <row r="7" spans="1:9" ht="12.75" customHeight="1" x14ac:dyDescent="0.25">
      <c r="A7" s="304"/>
      <c r="B7" s="304"/>
      <c r="C7" s="304"/>
      <c r="D7" s="304"/>
      <c r="E7" s="304"/>
      <c r="F7" s="304"/>
      <c r="G7" s="304"/>
      <c r="H7" s="304"/>
      <c r="I7" s="304"/>
    </row>
    <row r="8" spans="1:9" ht="12.75" customHeight="1" x14ac:dyDescent="0.25">
      <c r="A8" s="304"/>
      <c r="B8" s="304"/>
      <c r="C8" s="304"/>
      <c r="D8" s="304"/>
      <c r="E8" s="304"/>
      <c r="F8" s="304"/>
      <c r="G8" s="304"/>
      <c r="H8" s="304"/>
      <c r="I8" s="304"/>
    </row>
    <row r="9" spans="1:9" ht="12.75" customHeight="1" x14ac:dyDescent="0.25">
      <c r="A9" s="304"/>
      <c r="B9" s="304"/>
      <c r="C9" s="304"/>
      <c r="D9" s="304"/>
      <c r="E9" s="304"/>
      <c r="F9" s="304"/>
      <c r="G9" s="304"/>
      <c r="H9" s="304"/>
      <c r="I9" s="304"/>
    </row>
    <row r="10" spans="1:9" ht="12.75" customHeight="1" x14ac:dyDescent="0.25">
      <c r="A10" s="304"/>
      <c r="B10" s="304"/>
      <c r="C10" s="304"/>
      <c r="D10" s="304"/>
      <c r="E10" s="304"/>
      <c r="F10" s="304"/>
      <c r="G10" s="304"/>
      <c r="H10" s="304"/>
      <c r="I10" s="304"/>
    </row>
    <row r="11" spans="1:9" ht="12.75" customHeight="1" x14ac:dyDescent="0.25">
      <c r="A11" s="304"/>
      <c r="B11" s="304"/>
      <c r="C11" s="304"/>
      <c r="D11" s="304"/>
      <c r="E11" s="304"/>
      <c r="F11" s="304"/>
      <c r="G11" s="304"/>
      <c r="H11" s="304"/>
      <c r="I11" s="304"/>
    </row>
    <row r="12" spans="1:9" ht="12.75" customHeight="1" x14ac:dyDescent="0.25">
      <c r="A12" s="304"/>
      <c r="B12" s="304"/>
      <c r="C12" s="304"/>
      <c r="D12" s="304"/>
      <c r="E12" s="304"/>
      <c r="F12" s="304"/>
      <c r="G12" s="304"/>
      <c r="H12" s="304"/>
      <c r="I12" s="304"/>
    </row>
    <row r="13" spans="1:9" ht="12.75" customHeight="1" x14ac:dyDescent="0.25">
      <c r="A13" s="304"/>
      <c r="B13" s="304"/>
      <c r="C13" s="304"/>
      <c r="D13" s="304"/>
      <c r="E13" s="304"/>
      <c r="F13" s="304"/>
      <c r="G13" s="304"/>
      <c r="H13" s="304"/>
      <c r="I13" s="304"/>
    </row>
    <row r="14" spans="1:9" ht="12.75" customHeight="1" x14ac:dyDescent="0.25">
      <c r="A14" s="304"/>
      <c r="B14" s="304"/>
      <c r="C14" s="304"/>
      <c r="D14" s="304"/>
      <c r="E14" s="304"/>
      <c r="F14" s="304"/>
      <c r="G14" s="304"/>
      <c r="H14" s="304"/>
      <c r="I14" s="304"/>
    </row>
    <row r="15" spans="1:9" ht="12.75" customHeight="1" x14ac:dyDescent="0.25">
      <c r="A15" s="304"/>
      <c r="B15" s="304"/>
      <c r="C15" s="304"/>
      <c r="D15" s="304"/>
      <c r="E15" s="304"/>
      <c r="F15" s="304"/>
      <c r="G15" s="304"/>
      <c r="H15" s="304"/>
      <c r="I15" s="304"/>
    </row>
    <row r="16" spans="1:9" ht="12.75" customHeight="1" x14ac:dyDescent="0.25">
      <c r="A16" s="304"/>
      <c r="B16" s="304"/>
      <c r="C16" s="304"/>
      <c r="D16" s="304"/>
      <c r="E16" s="304"/>
      <c r="F16" s="304"/>
      <c r="G16" s="304"/>
      <c r="H16" s="304"/>
      <c r="I16" s="304"/>
    </row>
    <row r="17" spans="1:9" ht="12.75" customHeight="1" x14ac:dyDescent="0.25">
      <c r="A17" s="304"/>
      <c r="B17" s="304"/>
      <c r="C17" s="304"/>
      <c r="D17" s="304"/>
      <c r="E17" s="304"/>
      <c r="F17" s="304"/>
      <c r="G17" s="304"/>
      <c r="H17" s="304"/>
      <c r="I17" s="304"/>
    </row>
    <row r="18" spans="1:9" ht="12.75" customHeight="1" x14ac:dyDescent="0.25">
      <c r="A18" s="304"/>
      <c r="B18" s="304"/>
      <c r="C18" s="304"/>
      <c r="D18" s="304"/>
      <c r="E18" s="304"/>
      <c r="F18" s="304"/>
      <c r="G18" s="304"/>
      <c r="H18" s="304"/>
      <c r="I18" s="304"/>
    </row>
    <row r="19" spans="1:9" ht="12.75" customHeight="1" x14ac:dyDescent="0.25">
      <c r="A19" s="304"/>
      <c r="B19" s="304"/>
      <c r="C19" s="304"/>
      <c r="D19" s="304"/>
      <c r="E19" s="304"/>
      <c r="F19" s="304"/>
      <c r="G19" s="304"/>
      <c r="H19" s="304"/>
      <c r="I19" s="304"/>
    </row>
    <row r="20" spans="1:9" ht="12.75" customHeight="1" x14ac:dyDescent="0.25">
      <c r="A20" s="304"/>
      <c r="B20" s="304"/>
      <c r="C20" s="304"/>
      <c r="D20" s="304"/>
      <c r="E20" s="304"/>
      <c r="F20" s="304"/>
      <c r="G20" s="304"/>
      <c r="H20" s="304"/>
      <c r="I20" s="304"/>
    </row>
    <row r="21" spans="1:9" ht="12.75" customHeight="1" x14ac:dyDescent="0.25">
      <c r="A21" s="304"/>
      <c r="B21" s="304"/>
      <c r="C21" s="304"/>
      <c r="D21" s="304"/>
      <c r="E21" s="304"/>
      <c r="F21" s="304"/>
      <c r="G21" s="304"/>
      <c r="H21" s="304"/>
      <c r="I21" s="304"/>
    </row>
    <row r="22" spans="1:9" ht="12.75" customHeight="1" x14ac:dyDescent="0.25">
      <c r="A22" s="304"/>
      <c r="B22" s="304"/>
      <c r="C22" s="304"/>
      <c r="D22" s="304"/>
      <c r="E22" s="304"/>
      <c r="F22" s="304"/>
      <c r="G22" s="304"/>
      <c r="H22" s="304"/>
      <c r="I22" s="304"/>
    </row>
    <row r="23" spans="1:9" ht="12.75" customHeight="1" x14ac:dyDescent="0.25">
      <c r="A23" s="304"/>
      <c r="B23" s="304"/>
      <c r="C23" s="304"/>
      <c r="D23" s="304"/>
      <c r="E23" s="304"/>
      <c r="F23" s="304"/>
      <c r="G23" s="304"/>
      <c r="H23" s="304"/>
      <c r="I23" s="304"/>
    </row>
    <row r="24" spans="1:9" ht="12.75" customHeight="1" x14ac:dyDescent="0.25">
      <c r="A24" s="304"/>
      <c r="B24" s="304"/>
      <c r="C24" s="304"/>
      <c r="D24" s="304"/>
      <c r="E24" s="304"/>
      <c r="F24" s="304"/>
      <c r="G24" s="304"/>
      <c r="H24" s="304"/>
      <c r="I24" s="304"/>
    </row>
    <row r="25" spans="1:9" ht="12.75" customHeight="1" x14ac:dyDescent="0.25">
      <c r="A25" s="304"/>
      <c r="B25" s="304"/>
      <c r="C25" s="304"/>
      <c r="D25" s="304"/>
      <c r="E25" s="304"/>
      <c r="F25" s="304"/>
      <c r="G25" s="304"/>
      <c r="H25" s="304"/>
      <c r="I25" s="304"/>
    </row>
    <row r="26" spans="1:9" ht="12.75" customHeight="1" x14ac:dyDescent="0.25">
      <c r="A26" s="304"/>
      <c r="B26" s="304"/>
      <c r="C26" s="304"/>
      <c r="D26" s="304"/>
      <c r="E26" s="304"/>
      <c r="F26" s="304"/>
      <c r="G26" s="304"/>
      <c r="H26" s="304"/>
      <c r="I26" s="304"/>
    </row>
    <row r="27" spans="1:9" ht="12.75" customHeight="1" x14ac:dyDescent="0.25">
      <c r="A27" s="304"/>
      <c r="B27" s="304"/>
      <c r="C27" s="304"/>
      <c r="D27" s="304"/>
      <c r="E27" s="304"/>
      <c r="F27" s="304"/>
      <c r="G27" s="304"/>
      <c r="H27" s="304"/>
      <c r="I27" s="304"/>
    </row>
    <row r="28" spans="1:9" ht="12.75" customHeight="1" x14ac:dyDescent="0.25">
      <c r="A28" s="304"/>
      <c r="B28" s="304"/>
      <c r="C28" s="304"/>
      <c r="D28" s="304"/>
      <c r="E28" s="304"/>
      <c r="F28" s="304"/>
      <c r="G28" s="304"/>
      <c r="H28" s="304"/>
      <c r="I28" s="304"/>
    </row>
    <row r="29" spans="1:9" ht="12.75" customHeight="1" x14ac:dyDescent="0.25">
      <c r="A29" s="304"/>
      <c r="B29" s="304"/>
      <c r="C29" s="304"/>
      <c r="D29" s="304"/>
      <c r="E29" s="304"/>
      <c r="F29" s="304"/>
      <c r="G29" s="304"/>
      <c r="H29" s="304"/>
      <c r="I29" s="304"/>
    </row>
    <row r="30" spans="1:9" ht="12.75" customHeight="1" x14ac:dyDescent="0.25">
      <c r="A30" s="304"/>
      <c r="B30" s="304"/>
      <c r="C30" s="304"/>
      <c r="D30" s="304"/>
      <c r="E30" s="304"/>
      <c r="F30" s="304"/>
      <c r="G30" s="304"/>
      <c r="H30" s="304"/>
      <c r="I30" s="304"/>
    </row>
  </sheetData>
  <mergeCells count="1">
    <mergeCell ref="A1:I30"/>
  </mergeCells>
  <pageMargins left="0.7" right="0.7" top="0.75" bottom="0.75" header="0.3" footer="0.3"/>
  <pageSetup paperSize="9" scale="5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vt:i4>
      </vt:variant>
    </vt:vector>
  </HeadingPairs>
  <TitlesOfParts>
    <vt:vector size="8" baseType="lpstr">
      <vt:lpstr>Общие сведения</vt:lpstr>
      <vt:lpstr>Баланс</vt:lpstr>
      <vt:lpstr>ОПУ</vt:lpstr>
      <vt:lpstr>Отчет о движ. ден. средств косв</vt:lpstr>
      <vt:lpstr>Отчет об изменениях капитала</vt:lpstr>
      <vt:lpstr>Примечания</vt:lpstr>
      <vt:lpstr>'Общие сведения'!Print_Area</vt:lpstr>
      <vt:lpstr>Примечания!Print_Area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Marin Radeljić</dc:creator>
  <cp:lastModifiedBy>Ante Juroš</cp:lastModifiedBy>
  <dcterms:created xsi:type="dcterms:W3CDTF">2019-04-18T07:18:58Z</dcterms:created>
  <dcterms:modified xsi:type="dcterms:W3CDTF">2025-10-23T06:46:34Z</dcterms:modified>
</cp:coreProperties>
</file>