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.jeroncic\AppData\Local\Temp\Rar$DIa0.905\"/>
    </mc:Choice>
  </mc:AlternateContent>
  <bookViews>
    <workbookView xWindow="0" yWindow="0" windowWidth="18825" windowHeight="9120" firstSheet="2" activeTab="4"/>
  </bookViews>
  <sheets>
    <sheet name="GENERAL DATA" sheetId="15" r:id="rId1"/>
    <sheet name="BALANCE SHEET" sheetId="19" r:id="rId2"/>
    <sheet name="P&amp;L" sheetId="18" r:id="rId3"/>
    <sheet name="CASH FLOW" sheetId="20" r:id="rId4"/>
    <sheet name="CHANGES TO CAPITAL" sheetId="17" r:id="rId5"/>
  </sheets>
  <definedNames>
    <definedName name="_xlnm.Print_Area" localSheetId="1">'BALANCE SHEET'!$A$1:$K$119</definedName>
    <definedName name="_xlnm.Print_Area" localSheetId="4">'CHANGES TO CAPITAL'!$A$1:$J$26</definedName>
    <definedName name="_xlnm.Print_Area" localSheetId="0">'GENERAL DATA'!$A$1:$I$62</definedName>
  </definedNames>
  <calcPr calcId="152511"/>
</workbook>
</file>

<file path=xl/calcChain.xml><?xml version="1.0" encoding="utf-8"?>
<calcChain xmlns="http://schemas.openxmlformats.org/spreadsheetml/2006/main">
  <c r="K115" i="19" l="1"/>
  <c r="J115" i="19"/>
  <c r="K100" i="19"/>
  <c r="J100" i="19"/>
  <c r="K90" i="19"/>
  <c r="J90" i="19"/>
  <c r="K86" i="19"/>
  <c r="J86" i="19"/>
  <c r="K82" i="19"/>
  <c r="J82" i="19"/>
  <c r="K79" i="19"/>
  <c r="J79" i="19"/>
  <c r="K72" i="19"/>
  <c r="J72" i="19"/>
  <c r="J69" i="19" s="1"/>
  <c r="J114" i="19" s="1"/>
  <c r="K69" i="19"/>
  <c r="K114" i="19" s="1"/>
  <c r="K56" i="19"/>
  <c r="J56" i="19"/>
  <c r="K49" i="19"/>
  <c r="J49" i="19"/>
  <c r="K41" i="19"/>
  <c r="J41" i="19"/>
  <c r="K40" i="19"/>
  <c r="J40" i="19"/>
  <c r="K35" i="19"/>
  <c r="J35" i="19"/>
  <c r="K26" i="19"/>
  <c r="J26" i="19"/>
  <c r="K16" i="19"/>
  <c r="J16" i="19"/>
  <c r="K9" i="19"/>
  <c r="K8" i="19" s="1"/>
  <c r="K66" i="19" s="1"/>
  <c r="J9" i="19"/>
  <c r="J8" i="19" s="1"/>
  <c r="J66" i="19" s="1"/>
  <c r="K71" i="18" l="1"/>
  <c r="K70" i="18"/>
  <c r="J66" i="18"/>
  <c r="J67" i="18" s="1"/>
  <c r="K65" i="18"/>
  <c r="K59" i="18"/>
  <c r="K58" i="18"/>
  <c r="M57" i="18"/>
  <c r="M66" i="18" s="1"/>
  <c r="L57" i="18"/>
  <c r="L66" i="18" s="1"/>
  <c r="K57" i="18"/>
  <c r="K66" i="18" s="1"/>
  <c r="J57" i="18"/>
  <c r="M56" i="18"/>
  <c r="M67" i="18" s="1"/>
  <c r="L56" i="18"/>
  <c r="L67" i="18" s="1"/>
  <c r="K56" i="18"/>
  <c r="K67" i="18" s="1"/>
  <c r="J56" i="18"/>
  <c r="M33" i="18"/>
  <c r="L33" i="18"/>
  <c r="K33" i="18"/>
  <c r="J33" i="18"/>
  <c r="M27" i="18"/>
  <c r="L27" i="18"/>
  <c r="K27" i="18"/>
  <c r="J27" i="18"/>
  <c r="M22" i="18"/>
  <c r="L22" i="18"/>
  <c r="K22" i="18"/>
  <c r="J22" i="18"/>
  <c r="M16" i="18"/>
  <c r="L16" i="18"/>
  <c r="K16" i="18"/>
  <c r="J16" i="18"/>
  <c r="M12" i="18"/>
  <c r="L12" i="18"/>
  <c r="K12" i="18"/>
  <c r="J12" i="18"/>
  <c r="M10" i="18"/>
  <c r="M43" i="18" s="1"/>
  <c r="L10" i="18"/>
  <c r="L43" i="18" s="1"/>
  <c r="K10" i="18"/>
  <c r="K43" i="18" s="1"/>
  <c r="K46" i="18" s="1"/>
  <c r="J10" i="18"/>
  <c r="J43" i="18" s="1"/>
  <c r="M7" i="18"/>
  <c r="M42" i="18" s="1"/>
  <c r="L7" i="18"/>
  <c r="L42" i="18" s="1"/>
  <c r="K7" i="18"/>
  <c r="K42" i="18" s="1"/>
  <c r="J7" i="18"/>
  <c r="J42" i="18" s="1"/>
  <c r="J45" i="18" l="1"/>
  <c r="J44" i="18"/>
  <c r="J48" i="18" s="1"/>
  <c r="J46" i="18"/>
  <c r="K45" i="18"/>
  <c r="K44" i="18"/>
  <c r="K48" i="18" s="1"/>
  <c r="L45" i="18"/>
  <c r="L44" i="18"/>
  <c r="L48" i="18" s="1"/>
  <c r="L49" i="18" s="1"/>
  <c r="M45" i="18"/>
  <c r="M44" i="18"/>
  <c r="M48" i="18" s="1"/>
  <c r="M49" i="18" s="1"/>
  <c r="K4" i="20"/>
  <c r="J4" i="20"/>
  <c r="I4" i="20"/>
  <c r="A4" i="20"/>
  <c r="J50" i="18" l="1"/>
  <c r="J49" i="18"/>
  <c r="K50" i="18"/>
  <c r="K49" i="18"/>
</calcChain>
</file>

<file path=xl/sharedStrings.xml><?xml version="1.0" encoding="utf-8"?>
<sst xmlns="http://schemas.openxmlformats.org/spreadsheetml/2006/main" count="350" uniqueCount="315">
  <si>
    <t xml:space="preserve">   3. Goodwill</t>
  </si>
  <si>
    <t/>
  </si>
  <si>
    <t>3</t>
  </si>
  <si>
    <t>4</t>
  </si>
  <si>
    <t>BALANCE SHEET</t>
  </si>
  <si>
    <t>ITEM</t>
  </si>
  <si>
    <t>AOP
ind.</t>
  </si>
  <si>
    <t>Preceding year</t>
  </si>
  <si>
    <t>Current year</t>
  </si>
  <si>
    <t>A)  RECEIVABLES FOR SUBSCRIBED CAPITAL UNPAID</t>
  </si>
  <si>
    <t>I. INTANGIBLE ASSETS (004 up to 009)</t>
  </si>
  <si>
    <t xml:space="preserve">   1. Development costs</t>
  </si>
  <si>
    <t xml:space="preserve">   2. Concessions, patents, licenses, trademarks, softwares and other rights</t>
  </si>
  <si>
    <t xml:space="preserve">   4. Advances for purchase of intangible assets</t>
  </si>
  <si>
    <t xml:space="preserve">   5. Intangible assets in preparation</t>
  </si>
  <si>
    <t xml:space="preserve">   6. 6. Other intangible assets</t>
  </si>
  <si>
    <t>II. TANGIBLE ASSETS (011 up to 019)</t>
  </si>
  <si>
    <t xml:space="preserve">    1. Land</t>
  </si>
  <si>
    <t xml:space="preserve">    2. Buildings</t>
  </si>
  <si>
    <t xml:space="preserve">    3. Plants and machinery</t>
  </si>
  <si>
    <t xml:space="preserve">    4. Tools, plant &amp; office inventory, furniture &amp; transport means</t>
  </si>
  <si>
    <t xml:space="preserve">    5. Biological assets</t>
  </si>
  <si>
    <t xml:space="preserve">    6. Payments on account for tangible assets</t>
  </si>
  <si>
    <t xml:space="preserve">    7. Tangible assets in preparation</t>
  </si>
  <si>
    <t xml:space="preserve">    8. Other tangible assets</t>
  </si>
  <si>
    <t xml:space="preserve">    9. Investment in real estate</t>
  </si>
  <si>
    <t>III. FIXED FINANCIAL ASSETS (021 up to 028)</t>
  </si>
  <si>
    <t xml:space="preserve">     1. Shares in affiliated undertakings</t>
  </si>
  <si>
    <t xml:space="preserve">     4. Given loans to companies in which exist participating interests </t>
  </si>
  <si>
    <t xml:space="preserve">     3. Participating interests (shares)</t>
  </si>
  <si>
    <t xml:space="preserve">     2. Loans to affiliated undertakings</t>
  </si>
  <si>
    <t xml:space="preserve">     5. Investments in securities</t>
  </si>
  <si>
    <t xml:space="preserve">     6. Other loan, deposits etc</t>
  </si>
  <si>
    <t xml:space="preserve">     7. Other fixed financial assets</t>
  </si>
  <si>
    <t xml:space="preserve">     8. Investment stated in equity method </t>
  </si>
  <si>
    <t xml:space="preserve">     2. Receivables from sales on credit
</t>
  </si>
  <si>
    <t xml:space="preserve">     1. Receivables from associated undertakings
</t>
  </si>
  <si>
    <t>IV. RECEIVABLES (030 up to 032)</t>
  </si>
  <si>
    <t xml:space="preserve">     3. Other receivables</t>
  </si>
  <si>
    <t>V. DEFFERED TAX ASSETS</t>
  </si>
  <si>
    <t xml:space="preserve">   1. Materials and supplies
</t>
  </si>
  <si>
    <t xml:space="preserve">   2. Work in progress</t>
  </si>
  <si>
    <t xml:space="preserve">   3. Finished goods</t>
  </si>
  <si>
    <t xml:space="preserve">   4. Commercial goods</t>
  </si>
  <si>
    <t>I. INVENTORY (036 up to 042)</t>
  </si>
  <si>
    <t xml:space="preserve">   5. Advances for inventories
</t>
  </si>
  <si>
    <t xml:space="preserve">   6. Long term assets held for sale
</t>
  </si>
  <si>
    <t xml:space="preserve">   7. Biological assets
</t>
  </si>
  <si>
    <t>II. RECEIVABLES (044 up to 049)</t>
  </si>
  <si>
    <t xml:space="preserve">   1. Receivables from associated undertakings</t>
  </si>
  <si>
    <t xml:space="preserve">   2. Trade receivables</t>
  </si>
  <si>
    <t xml:space="preserve">   3. Receivables from participating companies
</t>
  </si>
  <si>
    <t xml:space="preserve">   4. Receivables from employees and members of the business
</t>
  </si>
  <si>
    <t xml:space="preserve">   5. Receivables from government and other institutions
</t>
  </si>
  <si>
    <t xml:space="preserve">   6. Other receivables
</t>
  </si>
  <si>
    <t xml:space="preserve">     2. Loans to affiliates</t>
  </si>
  <si>
    <t xml:space="preserve">     5. Investments in to securities</t>
  </si>
  <si>
    <t xml:space="preserve">     7. Other financial assets</t>
  </si>
  <si>
    <t>IV. CASH AT BANK AND IN HAND</t>
  </si>
  <si>
    <t>D)  PREPAYMENTA AND ACCRUED INCOME</t>
  </si>
  <si>
    <t>F)  OUT-OF-BALANCE ITEMS</t>
  </si>
  <si>
    <t>ASSETS</t>
  </si>
  <si>
    <t>III. CURRENT FINANCIAL ASSETS (051 up to 057)</t>
  </si>
  <si>
    <t>LIABILITIES</t>
  </si>
  <si>
    <t>I. SUBSCRIBED SHARE CAPITAL</t>
  </si>
  <si>
    <t>II. CAPITAL RESERVES</t>
  </si>
  <si>
    <t>III. RESERVES FROM GAIN (066+067-068+069+070)</t>
  </si>
  <si>
    <t>1. Legal reserves</t>
  </si>
  <si>
    <t>2. Reserves for own shares</t>
  </si>
  <si>
    <t>3. Own stocks and shares (deductible item)</t>
  </si>
  <si>
    <t xml:space="preserve">4. Statutory reserves
</t>
  </si>
  <si>
    <t>5. Other reserves</t>
  </si>
  <si>
    <t>IV. REVALUATION RESERVES</t>
  </si>
  <si>
    <t>V. RETAINED EARNINGS OR LOSS BROUGHT FORWARD (073-074)</t>
  </si>
  <si>
    <t xml:space="preserve">1. Retained earnings </t>
  </si>
  <si>
    <t>2. Loss brought forward</t>
  </si>
  <si>
    <t>VI. CURRENT YEAR PROFIT OR LOSS  (076-077)</t>
  </si>
  <si>
    <t>1. Current year profit</t>
  </si>
  <si>
    <t>2. Current year loss</t>
  </si>
  <si>
    <t>VII. MINOR INTEREST</t>
  </si>
  <si>
    <t xml:space="preserve">     1. Provisions for pensions, severance pay and similar obligations
</t>
  </si>
  <si>
    <t xml:space="preserve">     2. Provisions for tax liabilities
</t>
  </si>
  <si>
    <t xml:space="preserve">     3. Other provisions </t>
  </si>
  <si>
    <t xml:space="preserve">     1. Liabilities to related parties
</t>
  </si>
  <si>
    <t xml:space="preserve">     2. Commitments for loans, deposits, etc</t>
  </si>
  <si>
    <t xml:space="preserve">     3. Liabilities to banks and other financial institutions
</t>
  </si>
  <si>
    <t xml:space="preserve">     4. Liabilities for advances
</t>
  </si>
  <si>
    <t xml:space="preserve">     5. Trade payables
</t>
  </si>
  <si>
    <t xml:space="preserve">     6. Commitments on securities
</t>
  </si>
  <si>
    <t xml:space="preserve">     7. Liabilities to companies in which are participating interests
</t>
  </si>
  <si>
    <t xml:space="preserve">     8. Other long term liabilities</t>
  </si>
  <si>
    <t xml:space="preserve">     9. Deferred tax liabilities
</t>
  </si>
  <si>
    <t xml:space="preserve">     8. Liabilities towards employees</t>
  </si>
  <si>
    <t xml:space="preserve">     9. Liabilities for taxes, contributions and other benefits
</t>
  </si>
  <si>
    <t xml:space="preserve">   10. Liabilities to share in the result
</t>
  </si>
  <si>
    <t xml:space="preserve">   11. Amount based on fixed assets intended to sale</t>
  </si>
  <si>
    <t xml:space="preserve">   12. Other short-term liabilities</t>
  </si>
  <si>
    <t>E) DEFERRED PAYMENT OF COSTS AND FUTURE INCOME</t>
  </si>
  <si>
    <t>G)  OUT-OF BALANCE ITEMS</t>
  </si>
  <si>
    <t>ADDENDUM TO BALANCE SHEET( filled in by the entrepreneur compiling the consolidated annual financial statement)</t>
  </si>
  <si>
    <t>A) CAPITAL AND RESERVES</t>
  </si>
  <si>
    <t>1. Ascribed to the holders of the parent company capital</t>
  </si>
  <si>
    <t>2. Ascribed to minority interest</t>
  </si>
  <si>
    <t>PROFIT AND LOSS ACCOUNT</t>
  </si>
  <si>
    <t>Cumulative</t>
  </si>
  <si>
    <t>Quarter</t>
  </si>
  <si>
    <t xml:space="preserve">   1. Income from sales</t>
  </si>
  <si>
    <t xml:space="preserve">   2. Other operating income</t>
  </si>
  <si>
    <t xml:space="preserve">    1. Changes in the value of inventories of work in progress and finished goods
</t>
  </si>
  <si>
    <t xml:space="preserve">        a) Costs of raw materials and consumables</t>
  </si>
  <si>
    <t xml:space="preserve">        b) Costs of sales</t>
  </si>
  <si>
    <t xml:space="preserve">        c) Other external charges</t>
  </si>
  <si>
    <t xml:space="preserve">        a) Salaries and wages</t>
  </si>
  <si>
    <t xml:space="preserve">        b) Costs of taxes and social security</t>
  </si>
  <si>
    <t xml:space="preserve">        c) Duties on wages</t>
  </si>
  <si>
    <t xml:space="preserve">   4. Depreciation</t>
  </si>
  <si>
    <t xml:space="preserve">   5. Other costs</t>
  </si>
  <si>
    <t xml:space="preserve">       a) fixed assets (excluding financial assets)
</t>
  </si>
  <si>
    <t xml:space="preserve">       b) current assets (excluding financial assets)
</t>
  </si>
  <si>
    <t xml:space="preserve">   7. Provisions
</t>
  </si>
  <si>
    <t xml:space="preserve">   8. Other operating expenses
</t>
  </si>
  <si>
    <t xml:space="preserve">     1. Interests, exchange rate differenc, dividends with affiliates</t>
  </si>
  <si>
    <t xml:space="preserve">     2. Interests, exch. rate differenc., dividends with non-affiliates
          </t>
  </si>
  <si>
    <t xml:space="preserve">     3. Part of income from affiliates and participated interests</t>
  </si>
  <si>
    <t xml:space="preserve">     4. Non-realized financial income</t>
  </si>
  <si>
    <t xml:space="preserve">     5. Other financial income</t>
  </si>
  <si>
    <t xml:space="preserve">     3. Non-realized financial charges</t>
  </si>
  <si>
    <t xml:space="preserve">     4. Other financial charges</t>
  </si>
  <si>
    <t xml:space="preserve">V.    SHARE OF PROFIT FROM ASSOCIATED COMPANIES 
</t>
  </si>
  <si>
    <t xml:space="preserve">VI.   SHARE OF LOSS FROM ASSOCIATED COMPANIES 
 </t>
  </si>
  <si>
    <t>VIII. EXTRAORDINARY  – OTHER CHARGES</t>
  </si>
  <si>
    <t>VII.  EXTRAORDINARY  – OTHER INCOME</t>
  </si>
  <si>
    <t xml:space="preserve">  1. Profit before taxation (146-147)</t>
  </si>
  <si>
    <t xml:space="preserve">  2. Loss before taxation (147-146)</t>
  </si>
  <si>
    <t>XII.  PROFIT TAX</t>
  </si>
  <si>
    <t xml:space="preserve">  1. PROFIT FOR THE PERIOD (149-151)</t>
  </si>
  <si>
    <t xml:space="preserve">  2. LOSS FOR THE PERIOD (151-148)</t>
  </si>
  <si>
    <t>ADDENDUM TO ATS (filled in by the entrepreneur compiling the consolidated annual financial statement)</t>
  </si>
  <si>
    <t>XIV. PROFIT OR LOSS FOR THE CURRENT PERIOD</t>
  </si>
  <si>
    <t xml:space="preserve">2. Attributable to minority interests
</t>
  </si>
  <si>
    <t xml:space="preserve">1. Attributable to equity holders 
</t>
  </si>
  <si>
    <t xml:space="preserve">Report for other comprehensive income (only for the taxpayer applying IFRS)
</t>
  </si>
  <si>
    <t>I. PROFIT OR LOSS FOR THE CURRENT PERIOD (= 152)</t>
  </si>
  <si>
    <r>
      <t xml:space="preserve">II. OTHER COMPREHENSIVE INCOME / LOSS BEFORE TAXATION </t>
    </r>
    <r>
      <rPr>
        <sz val="9"/>
        <rFont val="Arial"/>
        <family val="2"/>
        <charset val="238"/>
      </rPr>
      <t>(159 up to 165)</t>
    </r>
  </si>
  <si>
    <t xml:space="preserve">    1. Exchange differences on translation of foreign operations
</t>
  </si>
  <si>
    <t xml:space="preserve">    2. Movements in revaluation reserves of fixed and intangible assets
</t>
  </si>
  <si>
    <t xml:space="preserve">    3. Profit or loss from revaluation of financial assets available for sale
</t>
  </si>
  <si>
    <t xml:space="preserve">    4. Gains or losses on effective cash flow protection
</t>
  </si>
  <si>
    <t xml:space="preserve">    5. Gains or losses on effective hedge of a net investment abroad
</t>
  </si>
  <si>
    <t xml:space="preserve">    6. Share of other comprehensive income / loss of associated companies
</t>
  </si>
  <si>
    <t xml:space="preserve">    7. Actuarial gains / losses on defined benefit plans
</t>
  </si>
  <si>
    <t xml:space="preserve">III. TAX ON OTHER COMPREHENSIVE INCOME FOR THE CURRENT PERIOD </t>
  </si>
  <si>
    <r>
      <t>IV. OTHER COMPREHENSIVE NET PROFIT OR LOSS
      RAZDOBLJA</t>
    </r>
    <r>
      <rPr>
        <sz val="9"/>
        <rFont val="Arial"/>
        <family val="2"/>
        <charset val="238"/>
      </rPr>
      <t xml:space="preserve"> (158-166)</t>
    </r>
  </si>
  <si>
    <t>V. OTHER COMPREHENSIVE PROFIT OR LOSS FOR THE PERIOD (157+167)</t>
  </si>
  <si>
    <t>ADDENDUM TO Report for other comprehensive income (filled in by the entrepreneur compiling the consolidated annual financial statement)</t>
  </si>
  <si>
    <t>VI. OTHER COMPREHENSIVE PROFIT OR LOSS FOR THE PERIOD</t>
  </si>
  <si>
    <t>CASH FLOW REPORT – Indirect method</t>
  </si>
  <si>
    <t>CASH FLOW FROM OPERATING ACTIVITIES</t>
  </si>
  <si>
    <t>1.  Profit before taxation</t>
  </si>
  <si>
    <t>2.  Depreciation</t>
  </si>
  <si>
    <t>3.  Increase of current liabilities</t>
  </si>
  <si>
    <t>4.  Decrease of current receivables</t>
  </si>
  <si>
    <t>5.  Decrease in stocks</t>
  </si>
  <si>
    <t>6.  Other increase of cash flow</t>
  </si>
  <si>
    <t>CASH FLOW FROM FINANCIAL ACTIVITIES</t>
  </si>
  <si>
    <t>Total cash flow increase (013-014+025-026+037-038)</t>
  </si>
  <si>
    <t>Total cash flow decrease (014-013+026-025+038-037)</t>
  </si>
  <si>
    <t>Cash and cash equivalents at the beginning of the period</t>
  </si>
  <si>
    <t>Cash and cash equivalents increase</t>
  </si>
  <si>
    <t>Cash and cash equivalents decrease</t>
  </si>
  <si>
    <t>Cash and cash equivalents at the end of the period</t>
  </si>
  <si>
    <t>I. Total increase of cash flow from operating activities (001 - 006)</t>
  </si>
  <si>
    <t>A1) NET INCREASE OF CASH FLOW FROM OPERATING ACTIVITIES (012-007)</t>
  </si>
  <si>
    <t>A2) NET DECREASE OF CASH FLOW FROM OPERATING ACTIVITIES (012-007)</t>
  </si>
  <si>
    <t>CASH FLOWS FROM INVESTMENT ACTIVITIES</t>
  </si>
  <si>
    <t>B2) NET DECREASE OF CASH FLOW FROM INVESTMENT ACTIVITIES (024-020)</t>
  </si>
  <si>
    <t>B1) NET INCREASE OF CASH FLOW FROM INVESTMENT ACTIVITIES (020-024)</t>
  </si>
  <si>
    <t>C1) NET INCREASE OF CASH FLOW FROM FINANCIAL ACTIVITIES (030-036)</t>
  </si>
  <si>
    <t>C2) NET DECREASE OF CASH FLOW FROM FINANCIAL ACTIVITIES (036-030)</t>
  </si>
  <si>
    <t>1.  Decrease of current liabilities</t>
  </si>
  <si>
    <t>2.  Increase of current receivables</t>
  </si>
  <si>
    <t>3.  Increase in stocks</t>
  </si>
  <si>
    <t xml:space="preserve">4.  Other decrease of cash flow </t>
  </si>
  <si>
    <t>II.    Total decrease of cash flow from operating activities (008 – 011)</t>
  </si>
  <si>
    <t>1.  Cash inflows from sale of fixed intangible and tangible assets</t>
  </si>
  <si>
    <t>2.  Cash inflows from sale of ownership and debt instruments</t>
  </si>
  <si>
    <t>3.  Cash inflows from interest</t>
  </si>
  <si>
    <t>4.  Cash inflows from dividends</t>
  </si>
  <si>
    <t>5.  Other cash inflows from investment activities</t>
  </si>
  <si>
    <t>III.   Total cash inflows from investment activities (015-019)</t>
  </si>
  <si>
    <t>1.   Cash expenditures for purchase of fixed tangible and intangible assets</t>
  </si>
  <si>
    <t>2.  Cash expenditures for acquisition of ownership and debt instruments</t>
  </si>
  <si>
    <t>3.  Other cash expenditures from investment activities</t>
  </si>
  <si>
    <t>IV.  Total cash expenditures from investment activities (021-023)</t>
  </si>
  <si>
    <t>1.  Cash inflows from issuing ownership and debt financial instruments</t>
  </si>
  <si>
    <t>2.  Cash inflows from credit principal, debentures, loans and other borrowings</t>
  </si>
  <si>
    <t>3.  Other inflows from financial activities</t>
  </si>
  <si>
    <t>V.   Total cash inflows from financial activities (027-029)</t>
  </si>
  <si>
    <t>1.  Cash expenditures for the payment of credit principal and debentures</t>
  </si>
  <si>
    <t>2.  Cash expenditures for the payment of dividends</t>
  </si>
  <si>
    <t>3.  Cash expenditures for financial lease</t>
  </si>
  <si>
    <t>4.  Cash expenditures for repurchase of own shares</t>
  </si>
  <si>
    <t>5.  Other cash expenditures from financial activities</t>
  </si>
  <si>
    <t>VI.  Total cash expenditures from financial activities (031-035)</t>
  </si>
  <si>
    <t>REPORT ON CHANGES TO CAPITAL</t>
  </si>
  <si>
    <t>10. Total capital and reserves (AOP 001-009)</t>
  </si>
  <si>
    <t>11.Exchange rate variations from net investments into foreign business operations</t>
  </si>
  <si>
    <t>12.Current and deferred taxes (part)</t>
  </si>
  <si>
    <t>13.Cash flow protection</t>
  </si>
  <si>
    <t>14.Changes in bookkeeping policies</t>
  </si>
  <si>
    <t>15.Correction of significant mistakes from the previous period</t>
  </si>
  <si>
    <t>16.Other changes to capital</t>
  </si>
  <si>
    <t>17a. Ascribed to holders of the holders company capital</t>
  </si>
  <si>
    <t>17b. Ascribed to minority interest</t>
  </si>
  <si>
    <t>for period</t>
  </si>
  <si>
    <t>till</t>
  </si>
  <si>
    <t>17. Total capital increase or decrease (AOP 011 - 016)</t>
  </si>
  <si>
    <t>Items reducing Capital are entered with negative sign. 
Data under EOP codes 001 to 009 are entered as balance as at Balance Sheet date.</t>
  </si>
  <si>
    <t>1.  Subscribed capital</t>
  </si>
  <si>
    <t>2.  Capital reserves</t>
  </si>
  <si>
    <t>3.  Reserves from profit</t>
  </si>
  <si>
    <t>4.  Retained profit or loss carried over</t>
  </si>
  <si>
    <t>5.  Current year profit or loss</t>
  </si>
  <si>
    <t>6.  Revalorisation of fixed material assets</t>
  </si>
  <si>
    <t>7.  Revalorisation of intangible assets</t>
  </si>
  <si>
    <t>8.  Revalorisation of financial assets available for sale</t>
  </si>
  <si>
    <t>9.  Other revalorisation</t>
  </si>
  <si>
    <t>Post code and place:</t>
  </si>
  <si>
    <t>(at the end of the trimester)</t>
  </si>
  <si>
    <t>NCA code:</t>
  </si>
  <si>
    <t>Names of consolidation subjects (according to IMSF):</t>
  </si>
  <si>
    <t>Seat:</t>
  </si>
  <si>
    <t>(only the name and surname of the contact person to be entered)</t>
  </si>
  <si>
    <t>E-mail address:</t>
  </si>
  <si>
    <t>Name and surname:</t>
  </si>
  <si>
    <t>(person authorised for representation)</t>
  </si>
  <si>
    <t>Documentation for publishing:</t>
  </si>
  <si>
    <t>(signature of the person authorised for representation)</t>
  </si>
  <si>
    <t>Place of the seal</t>
  </si>
  <si>
    <t>Appendix 1</t>
  </si>
  <si>
    <t>Reporting period:</t>
  </si>
  <si>
    <t>Quarterly Financial Report of the entrepreneur TFI-POD</t>
  </si>
  <si>
    <t>Register number (MB):</t>
  </si>
  <si>
    <t>Entity register number (MBS):</t>
  </si>
  <si>
    <t>Personal identification number (PIN):</t>
  </si>
  <si>
    <t>Issuing company:</t>
  </si>
  <si>
    <t>Street and house number:</t>
  </si>
  <si>
    <t>Internet address:</t>
  </si>
  <si>
    <t>Consolidated report:</t>
  </si>
  <si>
    <t>County code and name:</t>
  </si>
  <si>
    <t>Municipality/city code and name:</t>
  </si>
  <si>
    <t>No. of employees:</t>
  </si>
  <si>
    <t>REG.NO.:</t>
  </si>
  <si>
    <t>Bookkeeping service:</t>
  </si>
  <si>
    <t>Contact person:</t>
  </si>
  <si>
    <t>Telephone:</t>
  </si>
  <si>
    <t>Fax:</t>
  </si>
  <si>
    <t>3.Statement of the person responsible for compiling financial statements.</t>
  </si>
  <si>
    <t>2. Interim report,</t>
  </si>
  <si>
    <t>1. Financial statements (balance sheet, profit and loss statement, cash flow statement, changes in equity and notes to financial statements)</t>
  </si>
  <si>
    <t>03440494</t>
  </si>
  <si>
    <t>060007090</t>
  </si>
  <si>
    <t>48351740621</t>
  </si>
  <si>
    <t>AD PLASTIK d.d.</t>
  </si>
  <si>
    <t>SOLIN</t>
  </si>
  <si>
    <t>Matoševa 8</t>
  </si>
  <si>
    <t>adplastik@adplastik.hr</t>
  </si>
  <si>
    <t>www.adplastik.hr</t>
  </si>
  <si>
    <t>Solin</t>
  </si>
  <si>
    <t>Splitsko-dalmatinska</t>
  </si>
  <si>
    <t>2932</t>
  </si>
  <si>
    <t>AD PLASTIK d.o.o.</t>
  </si>
  <si>
    <t>1214985000</t>
  </si>
  <si>
    <t>ADP d.o.o.</t>
  </si>
  <si>
    <t>20787538</t>
  </si>
  <si>
    <t>Marica Jakelić</t>
  </si>
  <si>
    <t>021/206-660</t>
  </si>
  <si>
    <t>021/275-660</t>
  </si>
  <si>
    <t>marica.jakelic@adplastik.hr</t>
  </si>
  <si>
    <t>Katija Klepo</t>
  </si>
  <si>
    <t>Taxpayer: GROUP AD PLASTIK</t>
  </si>
  <si>
    <t>B)  FIXED ASSETS (003+010+020+029+033)</t>
  </si>
  <si>
    <t>C)  CURRENT ASSETS (035+043+050+058)</t>
  </si>
  <si>
    <t>E) TOTAL ASSETS (001+002+034+059)</t>
  </si>
  <si>
    <t>A)  CAPITAL AND RESERVES (063+064+065+071+072+075+078)</t>
  </si>
  <si>
    <t>B)  PROVISIONS (080 up to 082)</t>
  </si>
  <si>
    <t>C)  LONG TERM LIABILITIES (084 up to 092)</t>
  </si>
  <si>
    <t>F) TOTAL LIABILITIES  (062+079+083+093+106)</t>
  </si>
  <si>
    <t>I. OPERATING TURNOVER (112+113)</t>
  </si>
  <si>
    <t>II. OPERATING CHARGES (115+116+120+124+125+126+129+130)</t>
  </si>
  <si>
    <t xml:space="preserve">    2. Material charges (117 up to 119)</t>
  </si>
  <si>
    <t xml:space="preserve">   3. Staff costs (121 up to 123)</t>
  </si>
  <si>
    <t xml:space="preserve">   6. Impairment (127+128)</t>
  </si>
  <si>
    <t>III. FINANCIAL INCOME (132 up to 136)</t>
  </si>
  <si>
    <t>IV. FINANCIAL CHARGES (138 up to 141)</t>
  </si>
  <si>
    <t>IX.  TOTAL INCOME  (111+131+142 + 144)</t>
  </si>
  <si>
    <t>X.   TOTAL CHARGES  (114+137+143 + 145)</t>
  </si>
  <si>
    <t>XI.  PROFIT OR LOSS BEFORE TAXATION (146-147)</t>
  </si>
  <si>
    <t>XIII. PROFIT OR LOSS FOR THE PERIOD (148-151)</t>
  </si>
  <si>
    <t>D)  SHORT TERM LIABILITIES (094 do 105)</t>
  </si>
  <si>
    <t>1036300221935</t>
  </si>
  <si>
    <t>ZAO AD PLASTIK KALUGA</t>
  </si>
  <si>
    <t>1074710000320</t>
  </si>
  <si>
    <t>YES</t>
  </si>
  <si>
    <t>01.01.2016.</t>
  </si>
  <si>
    <t>31.03.2016.</t>
  </si>
  <si>
    <t>2.929</t>
  </si>
  <si>
    <t>as at 31.03.2016.</t>
  </si>
  <si>
    <t>in period from 01.01.2016. till 31.03.2016.</t>
  </si>
  <si>
    <t>AO AD PLASTIK</t>
  </si>
  <si>
    <t>Solin, Croatia</t>
  </si>
  <si>
    <t>Samara, Russian Federation</t>
  </si>
  <si>
    <t>Novo Mesto, Slovenia</t>
  </si>
  <si>
    <t>Kaluga, Russian Federation</t>
  </si>
  <si>
    <t>Mladenovac, Serbia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</si>
</sst>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307">
    <xf numFmtId="0" fontId="0" fillId="0" borderId="0" xfId="0"/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164" fontId="4" fillId="0" borderId="6" xfId="0" applyNumberFormat="1" applyFont="1" applyFill="1" applyBorder="1" applyAlignment="1">
      <alignment horizontal="center" vertical="center"/>
    </xf>
    <xf numFmtId="0" fontId="1" fillId="0" borderId="0" xfId="2" applyFont="1" applyAlignment="1"/>
    <xf numFmtId="0" fontId="7" fillId="0" borderId="7" xfId="2" applyFont="1" applyFill="1" applyBorder="1" applyAlignment="1" applyProtection="1">
      <alignment horizontal="center" vertical="center"/>
      <protection locked="0" hidden="1"/>
    </xf>
    <xf numFmtId="0" fontId="4" fillId="0" borderId="0" xfId="2" applyFont="1" applyFill="1" applyBorder="1" applyAlignment="1" applyProtection="1">
      <alignment horizontal="left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Border="1" applyAlignment="1" applyProtection="1">
      <protection hidden="1"/>
    </xf>
    <xf numFmtId="0" fontId="14" fillId="0" borderId="0" xfId="2" applyFont="1" applyBorder="1" applyAlignment="1" applyProtection="1">
      <alignment horizontal="right" vertical="center" wrapText="1"/>
      <protection hidden="1"/>
    </xf>
    <xf numFmtId="0" fontId="14" fillId="0" borderId="0" xfId="2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2" applyFont="1" applyFill="1" applyBorder="1" applyAlignment="1" applyProtection="1">
      <alignment horizontal="left" vertical="center"/>
      <protection hidden="1"/>
    </xf>
    <xf numFmtId="0" fontId="7" fillId="0" borderId="0" xfId="2" applyFont="1" applyBorder="1" applyAlignment="1" applyProtection="1">
      <alignment horizontal="left"/>
      <protection hidden="1"/>
    </xf>
    <xf numFmtId="0" fontId="7" fillId="0" borderId="0" xfId="2" applyFont="1" applyBorder="1" applyAlignment="1" applyProtection="1">
      <alignment horizontal="right"/>
      <protection hidden="1"/>
    </xf>
    <xf numFmtId="0" fontId="4" fillId="0" borderId="0" xfId="2" applyFont="1" applyFill="1" applyBorder="1" applyAlignment="1" applyProtection="1">
      <alignment horizontal="right" vertical="center"/>
      <protection locked="0" hidden="1"/>
    </xf>
    <xf numFmtId="0" fontId="5" fillId="0" borderId="0" xfId="2" applyFont="1" applyBorder="1" applyAlignment="1" applyProtection="1">
      <protection hidden="1"/>
    </xf>
    <xf numFmtId="0" fontId="4" fillId="0" borderId="0" xfId="2" applyFont="1" applyBorder="1" applyAlignment="1" applyProtection="1">
      <alignment vertical="top"/>
      <protection hidden="1"/>
    </xf>
    <xf numFmtId="0" fontId="7" fillId="0" borderId="0" xfId="2" applyFont="1" applyFill="1" applyBorder="1" applyAlignment="1" applyProtection="1">
      <protection hidden="1"/>
    </xf>
    <xf numFmtId="0" fontId="7" fillId="0" borderId="0" xfId="2" applyFont="1" applyBorder="1" applyAlignment="1" applyProtection="1">
      <alignment horizontal="center" vertical="center"/>
      <protection locked="0" hidden="1"/>
    </xf>
    <xf numFmtId="0" fontId="7" fillId="0" borderId="0" xfId="2" applyFont="1" applyBorder="1" applyAlignment="1" applyProtection="1">
      <alignment horizontal="right" vertical="top"/>
      <protection hidden="1"/>
    </xf>
    <xf numFmtId="0" fontId="7" fillId="0" borderId="0" xfId="2" applyFont="1" applyBorder="1" applyAlignment="1" applyProtection="1">
      <alignment horizontal="center" vertical="top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/>
    <xf numFmtId="0" fontId="7" fillId="0" borderId="0" xfId="2" applyFont="1" applyBorder="1" applyAlignment="1" applyProtection="1">
      <alignment horizontal="left" vertical="top"/>
      <protection hidden="1"/>
    </xf>
    <xf numFmtId="0" fontId="7" fillId="0" borderId="8" xfId="2" applyFont="1" applyBorder="1" applyAlignment="1" applyProtection="1">
      <protection hidden="1"/>
    </xf>
    <xf numFmtId="0" fontId="7" fillId="0" borderId="0" xfId="2" applyFont="1" applyBorder="1" applyAlignment="1" applyProtection="1">
      <alignment vertical="center"/>
      <protection hidden="1"/>
    </xf>
    <xf numFmtId="0" fontId="7" fillId="0" borderId="9" xfId="2" applyFont="1" applyBorder="1" applyAlignment="1" applyProtection="1">
      <protection hidden="1"/>
    </xf>
    <xf numFmtId="0" fontId="7" fillId="0" borderId="9" xfId="2" applyFont="1" applyBorder="1" applyAlignment="1"/>
    <xf numFmtId="0" fontId="17" fillId="0" borderId="0" xfId="4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164" fontId="19" fillId="0" borderId="6" xfId="0" applyNumberFormat="1" applyFont="1" applyFill="1" applyBorder="1" applyAlignment="1">
      <alignment horizontal="center" vertical="center"/>
    </xf>
    <xf numFmtId="164" fontId="19" fillId="0" borderId="4" xfId="0" applyNumberFormat="1" applyFont="1" applyFill="1" applyBorder="1" applyAlignment="1">
      <alignment horizontal="center" vertical="center"/>
    </xf>
    <xf numFmtId="0" fontId="15" fillId="0" borderId="0" xfId="4" applyFont="1" applyBorder="1" applyAlignment="1" applyProtection="1">
      <alignment vertical="center"/>
      <protection hidden="1"/>
    </xf>
    <xf numFmtId="0" fontId="7" fillId="0" borderId="0" xfId="2" applyFont="1" applyBorder="1" applyAlignment="1" applyProtection="1">
      <alignment horizontal="right" wrapText="1"/>
      <protection hidden="1"/>
    </xf>
    <xf numFmtId="0" fontId="7" fillId="0" borderId="0" xfId="2" applyFont="1" applyBorder="1" applyAlignment="1" applyProtection="1">
      <alignment horizontal="right" vertical="center"/>
      <protection hidden="1"/>
    </xf>
    <xf numFmtId="0" fontId="0" fillId="0" borderId="0" xfId="0" applyFill="1"/>
    <xf numFmtId="3" fontId="2" fillId="0" borderId="1" xfId="0" applyNumberFormat="1" applyFont="1" applyFill="1" applyBorder="1" applyAlignment="1" applyProtection="1">
      <alignment vertical="center"/>
      <protection hidden="1"/>
    </xf>
    <xf numFmtId="0" fontId="16" fillId="0" borderId="10" xfId="0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3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3" fontId="2" fillId="0" borderId="4" xfId="0" applyNumberFormat="1" applyFont="1" applyFill="1" applyBorder="1" applyAlignment="1" applyProtection="1">
      <alignment vertical="center"/>
      <protection hidden="1"/>
    </xf>
    <xf numFmtId="0" fontId="0" fillId="0" borderId="10" xfId="0" applyFill="1" applyBorder="1"/>
    <xf numFmtId="0" fontId="8" fillId="0" borderId="12" xfId="0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4" applyFont="1" applyFill="1" applyAlignment="1">
      <alignment wrapText="1"/>
    </xf>
    <xf numFmtId="0" fontId="1" fillId="0" borderId="0" xfId="0" applyFont="1" applyFill="1"/>
    <xf numFmtId="14" fontId="18" fillId="0" borderId="0" xfId="4" applyNumberFormat="1" applyFont="1" applyFill="1" applyBorder="1" applyAlignment="1" applyProtection="1">
      <alignment horizontal="center" vertical="center"/>
      <protection locked="0" hidden="1"/>
    </xf>
    <xf numFmtId="0" fontId="1" fillId="0" borderId="0" xfId="4" applyFont="1" applyFill="1" applyBorder="1" applyAlignment="1">
      <alignment wrapText="1"/>
    </xf>
    <xf numFmtId="0" fontId="19" fillId="0" borderId="12" xfId="0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7" fillId="0" borderId="8" xfId="2" applyFont="1" applyBorder="1" applyAlignment="1"/>
    <xf numFmtId="0" fontId="7" fillId="0" borderId="15" xfId="2" applyFont="1" applyBorder="1" applyAlignment="1"/>
    <xf numFmtId="0" fontId="5" fillId="0" borderId="16" xfId="2" applyFont="1" applyFill="1" applyBorder="1" applyAlignment="1" applyProtection="1">
      <alignment horizontal="left" vertical="center" wrapText="1"/>
      <protection hidden="1"/>
    </xf>
    <xf numFmtId="0" fontId="5" fillId="0" borderId="7" xfId="2" applyFont="1" applyFill="1" applyBorder="1" applyAlignment="1" applyProtection="1">
      <alignment vertical="center"/>
      <protection hidden="1"/>
    </xf>
    <xf numFmtId="0" fontId="7" fillId="0" borderId="16" xfId="2" applyFont="1" applyBorder="1" applyAlignment="1" applyProtection="1">
      <alignment horizontal="left" vertical="center" wrapText="1"/>
      <protection hidden="1"/>
    </xf>
    <xf numFmtId="0" fontId="7" fillId="0" borderId="7" xfId="2" applyFont="1" applyBorder="1" applyAlignment="1" applyProtection="1">
      <protection hidden="1"/>
    </xf>
    <xf numFmtId="0" fontId="14" fillId="0" borderId="0" xfId="2" applyFont="1" applyBorder="1" applyAlignment="1" applyProtection="1">
      <alignment horizontal="right"/>
      <protection hidden="1"/>
    </xf>
    <xf numFmtId="0" fontId="7" fillId="0" borderId="16" xfId="2" applyFont="1" applyFill="1" applyBorder="1" applyAlignment="1" applyProtection="1">
      <protection hidden="1"/>
    </xf>
    <xf numFmtId="0" fontId="7" fillId="0" borderId="7" xfId="2" applyFont="1" applyBorder="1" applyAlignment="1" applyProtection="1">
      <alignment horizontal="right"/>
      <protection hidden="1"/>
    </xf>
    <xf numFmtId="0" fontId="7" fillId="0" borderId="16" xfId="2" applyFont="1" applyBorder="1" applyAlignment="1" applyProtection="1">
      <protection hidden="1"/>
    </xf>
    <xf numFmtId="0" fontId="7" fillId="0" borderId="7" xfId="2" applyFont="1" applyBorder="1" applyAlignment="1" applyProtection="1">
      <alignment horizontal="right" wrapText="1"/>
      <protection hidden="1"/>
    </xf>
    <xf numFmtId="0" fontId="7" fillId="0" borderId="16" xfId="2" applyFont="1" applyBorder="1" applyAlignment="1" applyProtection="1">
      <alignment horizontal="left" vertical="top" wrapText="1"/>
      <protection hidden="1"/>
    </xf>
    <xf numFmtId="0" fontId="7" fillId="0" borderId="7" xfId="2" applyFont="1" applyBorder="1" applyAlignment="1"/>
    <xf numFmtId="0" fontId="7" fillId="0" borderId="7" xfId="2" applyFont="1" applyBorder="1" applyAlignment="1" applyProtection="1">
      <alignment horizontal="right" vertical="top"/>
      <protection hidden="1"/>
    </xf>
    <xf numFmtId="49" fontId="4" fillId="0" borderId="16" xfId="2" applyNumberFormat="1" applyFont="1" applyBorder="1" applyAlignment="1" applyProtection="1">
      <alignment horizontal="center" vertical="center"/>
      <protection locked="0" hidden="1"/>
    </xf>
    <xf numFmtId="0" fontId="7" fillId="0" borderId="7" xfId="2" applyFont="1" applyBorder="1" applyAlignment="1" applyProtection="1">
      <alignment horizontal="left" vertical="top"/>
      <protection hidden="1"/>
    </xf>
    <xf numFmtId="0" fontId="7" fillId="0" borderId="16" xfId="2" applyFont="1" applyBorder="1" applyAlignment="1" applyProtection="1">
      <alignment horizontal="left"/>
      <protection hidden="1"/>
    </xf>
    <xf numFmtId="0" fontId="7" fillId="0" borderId="15" xfId="2" applyFont="1" applyBorder="1" applyAlignment="1" applyProtection="1">
      <protection hidden="1"/>
    </xf>
    <xf numFmtId="0" fontId="7" fillId="0" borderId="7" xfId="2" applyFont="1" applyBorder="1" applyAlignment="1" applyProtection="1">
      <alignment horizontal="left"/>
      <protection hidden="1"/>
    </xf>
    <xf numFmtId="0" fontId="7" fillId="0" borderId="16" xfId="2" applyFont="1" applyFill="1" applyBorder="1" applyAlignment="1" applyProtection="1">
      <alignment vertical="center"/>
      <protection hidden="1"/>
    </xf>
    <xf numFmtId="0" fontId="15" fillId="0" borderId="16" xfId="4" applyFont="1" applyFill="1" applyBorder="1" applyAlignment="1" applyProtection="1">
      <alignment vertical="center"/>
      <protection hidden="1"/>
    </xf>
    <xf numFmtId="0" fontId="15" fillId="0" borderId="0" xfId="4" applyFont="1" applyBorder="1" applyAlignment="1" applyProtection="1">
      <alignment horizontal="left"/>
      <protection hidden="1"/>
    </xf>
    <xf numFmtId="0" fontId="11" fillId="0" borderId="0" xfId="4" applyBorder="1" applyAlignment="1"/>
    <xf numFmtId="0" fontId="11" fillId="0" borderId="16" xfId="4" applyBorder="1" applyAlignment="1"/>
    <xf numFmtId="0" fontId="4" fillId="0" borderId="7" xfId="2" applyFont="1" applyBorder="1" applyAlignment="1" applyProtection="1">
      <alignment vertical="center"/>
      <protection hidden="1"/>
    </xf>
    <xf numFmtId="0" fontId="7" fillId="0" borderId="17" xfId="2" applyFont="1" applyBorder="1" applyAlignment="1" applyProtection="1">
      <protection hidden="1"/>
    </xf>
    <xf numFmtId="0" fontId="7" fillId="0" borderId="18" xfId="2" applyFont="1" applyFill="1" applyBorder="1" applyAlignment="1" applyProtection="1">
      <alignment horizontal="right" vertical="top" wrapText="1"/>
      <protection hidden="1"/>
    </xf>
    <xf numFmtId="0" fontId="7" fillId="0" borderId="19" xfId="2" applyFont="1" applyFill="1" applyBorder="1" applyAlignment="1" applyProtection="1">
      <alignment horizontal="right" vertical="top" wrapText="1"/>
      <protection hidden="1"/>
    </xf>
    <xf numFmtId="0" fontId="7" fillId="0" borderId="19" xfId="2" applyFont="1" applyFill="1" applyBorder="1" applyAlignment="1" applyProtection="1">
      <protection hidden="1"/>
    </xf>
    <xf numFmtId="0" fontId="7" fillId="0" borderId="20" xfId="2" applyFont="1" applyFill="1" applyBorder="1" applyAlignment="1" applyProtection="1">
      <protection hidden="1"/>
    </xf>
    <xf numFmtId="14" fontId="4" fillId="0" borderId="12" xfId="2" applyNumberFormat="1" applyFont="1" applyFill="1" applyBorder="1" applyAlignment="1" applyProtection="1">
      <alignment horizontal="center" vertical="center"/>
      <protection locked="0" hidden="1"/>
    </xf>
    <xf numFmtId="1" fontId="4" fillId="0" borderId="11" xfId="2" applyNumberFormat="1" applyFont="1" applyFill="1" applyBorder="1" applyAlignment="1" applyProtection="1">
      <alignment horizontal="center" vertical="center"/>
      <protection locked="0" hidden="1"/>
    </xf>
    <xf numFmtId="0" fontId="4" fillId="0" borderId="11" xfId="2" applyFont="1" applyFill="1" applyBorder="1" applyAlignment="1" applyProtection="1">
      <alignment horizontal="center" vertical="center"/>
      <protection locked="0" hidden="1"/>
    </xf>
    <xf numFmtId="49" fontId="4" fillId="0" borderId="11" xfId="2" applyNumberFormat="1" applyFont="1" applyFill="1" applyBorder="1" applyAlignment="1" applyProtection="1">
      <alignment horizontal="right" vertical="center"/>
      <protection locked="0" hidden="1"/>
    </xf>
    <xf numFmtId="0" fontId="4" fillId="0" borderId="7" xfId="2" applyFont="1" applyFill="1" applyBorder="1" applyAlignment="1" applyProtection="1">
      <alignment horizontal="right" vertical="center"/>
      <protection locked="0" hidden="1"/>
    </xf>
    <xf numFmtId="0" fontId="7" fillId="0" borderId="0" xfId="2" applyFont="1" applyFill="1" applyBorder="1" applyAlignment="1"/>
    <xf numFmtId="49" fontId="4" fillId="0" borderId="0" xfId="2" applyNumberFormat="1" applyFont="1" applyFill="1" applyBorder="1" applyAlignment="1" applyProtection="1">
      <alignment horizontal="center" vertical="center"/>
      <protection locked="0" hidden="1"/>
    </xf>
    <xf numFmtId="0" fontId="9" fillId="0" borderId="0" xfId="4" applyFont="1" applyFill="1" applyBorder="1" applyAlignment="1" applyProtection="1">
      <alignment horizontal="center" vertical="center"/>
      <protection hidden="1"/>
    </xf>
    <xf numFmtId="14" fontId="18" fillId="0" borderId="0" xfId="4" applyNumberFormat="1" applyFont="1" applyFill="1" applyBorder="1" applyAlignment="1" applyProtection="1">
      <alignment horizontal="center" vertical="center"/>
      <protection locked="0" hidden="1"/>
    </xf>
    <xf numFmtId="0" fontId="5" fillId="0" borderId="0" xfId="2" applyFont="1" applyBorder="1" applyAlignment="1" applyProtection="1">
      <alignment vertical="top"/>
      <protection hidden="1"/>
    </xf>
    <xf numFmtId="0" fontId="5" fillId="0" borderId="0" xfId="2" applyFont="1" applyFill="1" applyAlignment="1" applyProtection="1">
      <alignment wrapText="1"/>
      <protection hidden="1"/>
    </xf>
    <xf numFmtId="0" fontId="5" fillId="0" borderId="0" xfId="2" applyFont="1" applyFill="1" applyBorder="1" applyAlignment="1" applyProtection="1">
      <protection hidden="1"/>
    </xf>
    <xf numFmtId="0" fontId="5" fillId="0" borderId="0" xfId="2" applyFont="1" applyFill="1" applyAlignment="1" applyProtection="1">
      <protection hidden="1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vertical="top"/>
      <protection hidden="1"/>
    </xf>
    <xf numFmtId="0" fontId="5" fillId="0" borderId="7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16" xfId="2" applyFont="1" applyBorder="1" applyAlignment="1" applyProtection="1">
      <alignment horizontal="left" vertical="top" indent="2"/>
      <protection hidden="1"/>
    </xf>
    <xf numFmtId="0" fontId="5" fillId="0" borderId="16" xfId="2" applyFont="1" applyBorder="1" applyAlignment="1" applyProtection="1">
      <alignment horizontal="left" vertical="top" wrapText="1" indent="2"/>
      <protection hidden="1"/>
    </xf>
    <xf numFmtId="0" fontId="5" fillId="0" borderId="7" xfId="2" applyFont="1" applyBorder="1" applyAlignment="1" applyProtection="1">
      <alignment horizontal="right" vertical="top"/>
      <protection hidden="1"/>
    </xf>
    <xf numFmtId="0" fontId="5" fillId="0" borderId="0" xfId="2" applyFont="1" applyBorder="1" applyAlignment="1" applyProtection="1">
      <alignment horizontal="right" vertical="top"/>
      <protection hidden="1"/>
    </xf>
    <xf numFmtId="0" fontId="5" fillId="0" borderId="16" xfId="2" applyFont="1" applyBorder="1" applyAlignment="1" applyProtection="1"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7" fillId="0" borderId="0" xfId="2" applyFont="1" applyFill="1" applyBorder="1" applyAlignment="1" applyProtection="1">
      <alignment horizontal="right" vertical="center"/>
      <protection hidden="1"/>
    </xf>
    <xf numFmtId="3" fontId="3" fillId="0" borderId="3" xfId="0" applyNumberFormat="1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top" wrapText="1"/>
      <protection hidden="1"/>
    </xf>
    <xf numFmtId="0" fontId="5" fillId="0" borderId="0" xfId="2" applyFont="1" applyBorder="1" applyAlignment="1" applyProtection="1">
      <alignment wrapText="1"/>
      <protection hidden="1"/>
    </xf>
    <xf numFmtId="0" fontId="5" fillId="0" borderId="0" xfId="2" applyFont="1" applyBorder="1" applyAlignment="1" applyProtection="1">
      <alignment horizontal="center" vertical="top"/>
      <protection hidden="1"/>
    </xf>
    <xf numFmtId="0" fontId="5" fillId="0" borderId="0" xfId="2" applyFont="1" applyBorder="1" applyAlignment="1" applyProtection="1">
      <alignment horizontal="center"/>
      <protection hidden="1"/>
    </xf>
    <xf numFmtId="3" fontId="0" fillId="0" borderId="0" xfId="0" applyNumberFormat="1" applyFill="1"/>
    <xf numFmtId="3" fontId="2" fillId="0" borderId="3" xfId="0" applyNumberFormat="1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 applyProtection="1">
      <alignment vertical="center"/>
      <protection hidden="1"/>
    </xf>
    <xf numFmtId="3" fontId="2" fillId="0" borderId="14" xfId="0" applyNumberFormat="1" applyFont="1" applyFill="1" applyBorder="1" applyAlignment="1" applyProtection="1">
      <alignment vertical="center"/>
      <protection hidden="1"/>
    </xf>
    <xf numFmtId="0" fontId="7" fillId="0" borderId="19" xfId="2" applyFont="1" applyFill="1" applyBorder="1" applyAlignment="1" applyProtection="1">
      <alignment horizontal="center" vertical="top"/>
      <protection hidden="1"/>
    </xf>
    <xf numFmtId="0" fontId="7" fillId="0" borderId="19" xfId="2" applyFont="1" applyFill="1" applyBorder="1" applyAlignment="1" applyProtection="1">
      <alignment horizontal="center"/>
      <protection hidden="1"/>
    </xf>
    <xf numFmtId="0" fontId="7" fillId="0" borderId="7" xfId="2" applyFont="1" applyBorder="1" applyAlignment="1" applyProtection="1">
      <alignment horizontal="right" vertical="center" wrapText="1"/>
      <protection hidden="1"/>
    </xf>
    <xf numFmtId="0" fontId="7" fillId="0" borderId="16" xfId="2" applyFont="1" applyBorder="1" applyAlignment="1" applyProtection="1">
      <alignment horizontal="right" wrapText="1"/>
      <protection hidden="1"/>
    </xf>
    <xf numFmtId="49" fontId="24" fillId="0" borderId="18" xfId="1" applyNumberFormat="1" applyFont="1" applyFill="1" applyBorder="1" applyAlignment="1" applyProtection="1">
      <alignment horizontal="left" vertical="center"/>
      <protection locked="0" hidden="1"/>
    </xf>
    <xf numFmtId="49" fontId="4" fillId="0" borderId="19" xfId="2" applyNumberFormat="1" applyFont="1" applyFill="1" applyBorder="1" applyAlignment="1" applyProtection="1">
      <alignment horizontal="left" vertical="center"/>
      <protection locked="0" hidden="1"/>
    </xf>
    <xf numFmtId="49" fontId="4" fillId="0" borderId="20" xfId="2" applyNumberFormat="1" applyFont="1" applyFill="1" applyBorder="1" applyAlignment="1" applyProtection="1">
      <alignment horizontal="left" vertical="center"/>
      <protection locked="0" hidden="1"/>
    </xf>
    <xf numFmtId="0" fontId="7" fillId="0" borderId="7" xfId="2" applyFont="1" applyBorder="1" applyAlignment="1" applyProtection="1">
      <alignment horizontal="right" vertical="center"/>
      <protection hidden="1"/>
    </xf>
    <xf numFmtId="0" fontId="7" fillId="0" borderId="16" xfId="2" applyFont="1" applyBorder="1" applyAlignment="1" applyProtection="1">
      <alignment horizontal="right"/>
      <protection hidden="1"/>
    </xf>
    <xf numFmtId="49" fontId="4" fillId="0" borderId="18" xfId="2" applyNumberFormat="1" applyFont="1" applyFill="1" applyBorder="1" applyAlignment="1" applyProtection="1">
      <alignment horizontal="left" vertical="center"/>
      <protection locked="0" hidden="1"/>
    </xf>
    <xf numFmtId="0" fontId="5" fillId="0" borderId="20" xfId="2" applyFont="1" applyFill="1" applyBorder="1" applyAlignment="1">
      <alignment horizontal="left" vertical="center"/>
    </xf>
    <xf numFmtId="0" fontId="21" fillId="0" borderId="0" xfId="4" applyFont="1" applyBorder="1" applyAlignment="1" applyProtection="1">
      <alignment horizontal="left"/>
      <protection hidden="1"/>
    </xf>
    <xf numFmtId="0" fontId="22" fillId="0" borderId="0" xfId="4" applyFont="1" applyBorder="1" applyAlignment="1"/>
    <xf numFmtId="0" fontId="15" fillId="0" borderId="0" xfId="4" applyFont="1" applyBorder="1" applyAlignment="1" applyProtection="1">
      <alignment horizontal="left" wrapText="1"/>
      <protection hidden="1"/>
    </xf>
    <xf numFmtId="0" fontId="11" fillId="0" borderId="0" xfId="4" applyBorder="1" applyAlignment="1">
      <alignment wrapText="1"/>
    </xf>
    <xf numFmtId="0" fontId="11" fillId="0" borderId="16" xfId="4" applyBorder="1" applyAlignment="1">
      <alignment wrapText="1"/>
    </xf>
    <xf numFmtId="0" fontId="15" fillId="0" borderId="0" xfId="4" applyFont="1" applyBorder="1" applyAlignment="1" applyProtection="1">
      <alignment horizontal="left"/>
      <protection hidden="1"/>
    </xf>
    <xf numFmtId="0" fontId="11" fillId="0" borderId="0" xfId="4" applyBorder="1" applyAlignment="1"/>
    <xf numFmtId="0" fontId="11" fillId="0" borderId="16" xfId="4" applyBorder="1" applyAlignment="1"/>
    <xf numFmtId="0" fontId="7" fillId="0" borderId="22" xfId="2" applyFont="1" applyBorder="1" applyAlignment="1" applyProtection="1">
      <alignment horizontal="center" vertical="top"/>
      <protection hidden="1"/>
    </xf>
    <xf numFmtId="0" fontId="7" fillId="0" borderId="22" xfId="2" applyFont="1" applyBorder="1" applyAlignment="1">
      <alignment horizontal="center"/>
    </xf>
    <xf numFmtId="0" fontId="7" fillId="0" borderId="23" xfId="2" applyFont="1" applyBorder="1" applyAlignment="1"/>
    <xf numFmtId="49" fontId="4" fillId="0" borderId="18" xfId="2" applyNumberFormat="1" applyFont="1" applyFill="1" applyBorder="1" applyAlignment="1" applyProtection="1">
      <alignment horizontal="center" vertical="center"/>
      <protection locked="0" hidden="1"/>
    </xf>
    <xf numFmtId="49" fontId="4" fillId="0" borderId="20" xfId="2" applyNumberFormat="1" applyFont="1" applyFill="1" applyBorder="1" applyAlignment="1" applyProtection="1">
      <alignment horizontal="center" vertical="center"/>
      <protection locked="0" hidden="1"/>
    </xf>
    <xf numFmtId="0" fontId="4" fillId="0" borderId="18" xfId="2" applyFont="1" applyFill="1" applyBorder="1" applyAlignment="1" applyProtection="1">
      <alignment horizontal="left" vertical="center"/>
      <protection locked="0" hidden="1"/>
    </xf>
    <xf numFmtId="0" fontId="7" fillId="0" borderId="19" xfId="2" applyFont="1" applyFill="1" applyBorder="1" applyAlignment="1"/>
    <xf numFmtId="0" fontId="7" fillId="0" borderId="20" xfId="2" applyFont="1" applyFill="1" applyBorder="1" applyAlignment="1"/>
    <xf numFmtId="0" fontId="12" fillId="0" borderId="21" xfId="2" applyFont="1" applyBorder="1" applyAlignment="1">
      <alignment wrapText="1"/>
    </xf>
    <xf numFmtId="0" fontId="12" fillId="0" borderId="8" xfId="2" applyFont="1" applyBorder="1" applyAlignment="1"/>
    <xf numFmtId="0" fontId="7" fillId="0" borderId="0" xfId="2" applyFont="1" applyBorder="1" applyAlignment="1" applyProtection="1">
      <alignment vertical="center"/>
      <protection hidden="1"/>
    </xf>
    <xf numFmtId="0" fontId="7" fillId="0" borderId="0" xfId="2" applyFont="1" applyBorder="1" applyAlignment="1" applyProtection="1">
      <alignment horizontal="center" vertical="top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7" fillId="0" borderId="8" xfId="2" applyFont="1" applyBorder="1" applyAlignment="1" applyProtection="1">
      <alignment horizontal="center"/>
      <protection hidden="1"/>
    </xf>
    <xf numFmtId="0" fontId="4" fillId="0" borderId="19" xfId="2" applyFont="1" applyFill="1" applyBorder="1" applyAlignment="1" applyProtection="1">
      <alignment horizontal="left" vertical="center"/>
      <protection locked="0" hidden="1"/>
    </xf>
    <xf numFmtId="0" fontId="5" fillId="0" borderId="0" xfId="2" applyFont="1" applyBorder="1" applyAlignment="1" applyProtection="1">
      <alignment horizontal="center" vertical="top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4" fillId="0" borderId="18" xfId="2" applyFont="1" applyFill="1" applyBorder="1" applyAlignment="1" applyProtection="1">
      <alignment horizontal="right" vertical="center"/>
      <protection locked="0" hidden="1"/>
    </xf>
    <xf numFmtId="0" fontId="5" fillId="0" borderId="19" xfId="2" applyFont="1" applyFill="1" applyBorder="1" applyAlignment="1"/>
    <xf numFmtId="0" fontId="5" fillId="0" borderId="20" xfId="2" applyFont="1" applyFill="1" applyBorder="1" applyAlignment="1"/>
    <xf numFmtId="0" fontId="4" fillId="0" borderId="19" xfId="2" applyFont="1" applyFill="1" applyBorder="1" applyAlignment="1" applyProtection="1">
      <alignment horizontal="right" vertical="center"/>
      <protection locked="0" hidden="1"/>
    </xf>
    <xf numFmtId="0" fontId="4" fillId="0" borderId="20" xfId="2" applyFont="1" applyFill="1" applyBorder="1" applyAlignment="1" applyProtection="1">
      <alignment horizontal="right" vertical="center"/>
      <protection locked="0" hidden="1"/>
    </xf>
    <xf numFmtId="0" fontId="5" fillId="0" borderId="0" xfId="2" applyFont="1" applyBorder="1" applyAlignment="1" applyProtection="1">
      <alignment vertical="top" wrapText="1"/>
      <protection hidden="1"/>
    </xf>
    <xf numFmtId="0" fontId="5" fillId="0" borderId="0" xfId="2" applyFont="1" applyBorder="1" applyAlignment="1" applyProtection="1">
      <alignment wrapText="1"/>
      <protection hidden="1"/>
    </xf>
    <xf numFmtId="0" fontId="7" fillId="0" borderId="0" xfId="2" applyFont="1" applyBorder="1" applyAlignment="1" applyProtection="1">
      <alignment horizontal="right" vertical="center"/>
      <protection hidden="1"/>
    </xf>
    <xf numFmtId="0" fontId="5" fillId="0" borderId="7" xfId="2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5" fillId="0" borderId="19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0" fontId="5" fillId="0" borderId="7" xfId="2" applyFont="1" applyFill="1" applyBorder="1" applyAlignment="1" applyProtection="1">
      <alignment horizontal="right" vertical="center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7" fillId="0" borderId="0" xfId="2" applyFont="1" applyBorder="1" applyAlignment="1" applyProtection="1">
      <alignment horizontal="right" vertical="center" wrapText="1"/>
      <protection hidden="1"/>
    </xf>
    <xf numFmtId="0" fontId="5" fillId="0" borderId="19" xfId="2" applyFont="1" applyFill="1" applyBorder="1" applyAlignment="1">
      <alignment horizontal="left" vertical="center"/>
    </xf>
    <xf numFmtId="0" fontId="24" fillId="0" borderId="18" xfId="1" applyFont="1" applyFill="1" applyBorder="1" applyAlignment="1" applyProtection="1">
      <protection locked="0" hidden="1"/>
    </xf>
    <xf numFmtId="0" fontId="4" fillId="0" borderId="19" xfId="2" applyFont="1" applyFill="1" applyBorder="1" applyAlignment="1" applyProtection="1">
      <protection locked="0" hidden="1"/>
    </xf>
    <xf numFmtId="0" fontId="4" fillId="0" borderId="20" xfId="2" applyFont="1" applyFill="1" applyBorder="1" applyAlignment="1" applyProtection="1">
      <protection locked="0" hidden="1"/>
    </xf>
    <xf numFmtId="1" fontId="4" fillId="0" borderId="18" xfId="2" applyNumberFormat="1" applyFont="1" applyFill="1" applyBorder="1" applyAlignment="1" applyProtection="1">
      <alignment horizontal="center" vertical="center"/>
      <protection locked="0" hidden="1"/>
    </xf>
    <xf numFmtId="0" fontId="0" fillId="0" borderId="20" xfId="0" applyFill="1" applyBorder="1"/>
    <xf numFmtId="0" fontId="7" fillId="0" borderId="0" xfId="2" applyFont="1" applyBorder="1" applyAlignment="1" applyProtection="1">
      <alignment horizontal="right" wrapText="1"/>
      <protection hidden="1"/>
    </xf>
    <xf numFmtId="0" fontId="7" fillId="0" borderId="7" xfId="2" applyFont="1" applyBorder="1" applyAlignment="1" applyProtection="1">
      <alignment horizontal="right" wrapText="1"/>
      <protection hidden="1"/>
    </xf>
    <xf numFmtId="0" fontId="4" fillId="0" borderId="7" xfId="2" applyFont="1" applyFill="1" applyBorder="1" applyAlignment="1" applyProtection="1">
      <alignment horizontal="left" vertical="center" wrapText="1"/>
      <protection hidden="1"/>
    </xf>
    <xf numFmtId="0" fontId="4" fillId="0" borderId="0" xfId="2" applyFont="1" applyFill="1" applyBorder="1" applyAlignment="1" applyProtection="1">
      <alignment horizontal="left" vertical="center" wrapText="1"/>
      <protection hidden="1"/>
    </xf>
    <xf numFmtId="0" fontId="4" fillId="0" borderId="16" xfId="2" applyFont="1" applyFill="1" applyBorder="1" applyAlignment="1" applyProtection="1">
      <alignment horizontal="left" vertical="center" wrapText="1"/>
      <protection hidden="1"/>
    </xf>
    <xf numFmtId="0" fontId="13" fillId="0" borderId="7" xfId="2" applyFont="1" applyBorder="1" applyAlignment="1" applyProtection="1">
      <alignment horizontal="center" vertical="center" wrapText="1"/>
      <protection hidden="1"/>
    </xf>
    <xf numFmtId="0" fontId="13" fillId="0" borderId="0" xfId="2" applyFont="1" applyBorder="1" applyAlignment="1" applyProtection="1">
      <alignment horizontal="center" vertical="center" wrapText="1"/>
      <protection hidden="1"/>
    </xf>
    <xf numFmtId="0" fontId="13" fillId="0" borderId="16" xfId="2" applyFont="1" applyBorder="1" applyAlignment="1" applyProtection="1">
      <alignment horizontal="center" vertical="center" wrapText="1"/>
      <protection hidden="1"/>
    </xf>
    <xf numFmtId="0" fontId="3" fillId="0" borderId="7" xfId="2" applyFont="1" applyBorder="1" applyAlignment="1" applyProtection="1">
      <alignment horizontal="right" vertical="center" wrapText="1"/>
      <protection hidden="1"/>
    </xf>
    <xf numFmtId="0" fontId="3" fillId="0" borderId="16" xfId="2" applyFont="1" applyBorder="1" applyAlignment="1" applyProtection="1">
      <alignment horizontal="right" wrapText="1"/>
      <protection hidden="1"/>
    </xf>
    <xf numFmtId="0" fontId="5" fillId="0" borderId="0" xfId="2" applyFont="1" applyFill="1" applyAlignment="1" applyProtection="1">
      <alignment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19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 applyProtection="1">
      <alignment vertical="center" wrapText="1"/>
      <protection hidden="1"/>
    </xf>
    <xf numFmtId="0" fontId="9" fillId="0" borderId="27" xfId="0" applyFont="1" applyFill="1" applyBorder="1" applyAlignment="1" applyProtection="1">
      <alignment vertical="center" wrapText="1"/>
      <protection hidden="1"/>
    </xf>
    <xf numFmtId="0" fontId="9" fillId="0" borderId="28" xfId="0" applyFont="1" applyFill="1" applyBorder="1" applyAlignment="1" applyProtection="1">
      <alignment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28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31" xfId="0" applyFont="1" applyFill="1" applyBorder="1" applyAlignment="1">
      <alignment horizontal="left" vertical="center" wrapText="1" indent="1"/>
    </xf>
    <xf numFmtId="0" fontId="5" fillId="0" borderId="32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9" fillId="0" borderId="19" xfId="0" applyFont="1" applyFill="1" applyBorder="1" applyAlignment="1" applyProtection="1">
      <alignment horizontal="left" vertical="center" wrapText="1"/>
      <protection hidden="1"/>
    </xf>
    <xf numFmtId="0" fontId="4" fillId="0" borderId="5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 indent="1"/>
    </xf>
    <xf numFmtId="0" fontId="4" fillId="0" borderId="33" xfId="0" applyFont="1" applyFill="1" applyBorder="1" applyAlignment="1">
      <alignment horizontal="left" vertical="top" wrapText="1" indent="1"/>
    </xf>
    <xf numFmtId="0" fontId="4" fillId="0" borderId="34" xfId="0" applyFont="1" applyFill="1" applyBorder="1" applyAlignment="1">
      <alignment horizontal="left" vertical="top" wrapText="1" indent="1"/>
    </xf>
    <xf numFmtId="0" fontId="4" fillId="0" borderId="13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center" wrapText="1" indent="1"/>
    </xf>
    <xf numFmtId="0" fontId="5" fillId="0" borderId="25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>
      <alignment horizontal="left" vertical="top" wrapText="1" indent="1"/>
    </xf>
    <xf numFmtId="0" fontId="4" fillId="0" borderId="31" xfId="0" applyFont="1" applyFill="1" applyBorder="1" applyAlignment="1">
      <alignment horizontal="left" vertical="top" wrapText="1" indent="1"/>
    </xf>
    <xf numFmtId="0" fontId="4" fillId="0" borderId="32" xfId="0" applyFont="1" applyFill="1" applyBorder="1" applyAlignment="1">
      <alignment horizontal="left" vertical="top" wrapText="1" indent="1"/>
    </xf>
    <xf numFmtId="0" fontId="4" fillId="0" borderId="2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vertical="center" wrapText="1"/>
      <protection hidden="1"/>
    </xf>
    <xf numFmtId="0" fontId="8" fillId="0" borderId="27" xfId="0" applyFont="1" applyFill="1" applyBorder="1" applyAlignment="1" applyProtection="1">
      <alignment vertical="center" wrapText="1"/>
      <protection hidden="1"/>
    </xf>
    <xf numFmtId="0" fontId="8" fillId="0" borderId="28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9" fillId="0" borderId="0" xfId="4" applyFont="1" applyFill="1" applyBorder="1" applyAlignment="1" applyProtection="1">
      <alignment horizontal="center" vertical="center"/>
      <protection hidden="1"/>
    </xf>
    <xf numFmtId="0" fontId="18" fillId="0" borderId="0" xfId="4" applyFont="1" applyFill="1" applyBorder="1" applyAlignment="1" applyProtection="1">
      <alignment horizontal="center" vertical="center"/>
      <protection hidden="1"/>
    </xf>
    <xf numFmtId="0" fontId="19" fillId="0" borderId="12" xfId="0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_TFI-POD" xfId="2"/>
    <cellStyle name="Obično_Knjiga2" xfId="3"/>
    <cellStyle name="Style 1" xfId="4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ca.jakelic@adplastik.hr" TargetMode="External"/><Relationship Id="rId2" Type="http://schemas.openxmlformats.org/officeDocument/2006/relationships/hyperlink" Target="http://www.adplastik.hr/" TargetMode="External"/><Relationship Id="rId1" Type="http://schemas.openxmlformats.org/officeDocument/2006/relationships/hyperlink" Target="mailto:adplastik@adplastik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2"/>
  <sheetViews>
    <sheetView view="pageBreakPreview" zoomScaleNormal="100" zoomScaleSheetLayoutView="100" workbookViewId="0">
      <selection activeCell="L24" sqref="L24"/>
    </sheetView>
  </sheetViews>
  <sheetFormatPr defaultRowHeight="12.75"/>
  <cols>
    <col min="1" max="1" width="9.140625" style="10"/>
    <col min="2" max="2" width="13" style="10" customWidth="1"/>
    <col min="3" max="4" width="9.140625" style="10"/>
    <col min="5" max="5" width="10.7109375" style="10" customWidth="1"/>
    <col min="6" max="6" width="9.140625" style="10"/>
    <col min="7" max="7" width="15.140625" style="10" customWidth="1"/>
    <col min="8" max="8" width="19.28515625" style="10" customWidth="1"/>
    <col min="9" max="9" width="14.42578125" style="10" customWidth="1"/>
    <col min="10" max="16384" width="9.140625" style="10"/>
  </cols>
  <sheetData>
    <row r="1" spans="1:9" ht="15.75">
      <c r="A1" s="159" t="s">
        <v>239</v>
      </c>
      <c r="B1" s="160"/>
      <c r="C1" s="160"/>
      <c r="D1" s="65"/>
      <c r="E1" s="65"/>
      <c r="F1" s="65"/>
      <c r="G1" s="65"/>
      <c r="H1" s="65"/>
      <c r="I1" s="66"/>
    </row>
    <row r="2" spans="1:9">
      <c r="A2" s="196" t="s">
        <v>240</v>
      </c>
      <c r="B2" s="197"/>
      <c r="C2" s="197"/>
      <c r="D2" s="198"/>
      <c r="E2" s="95" t="s">
        <v>304</v>
      </c>
      <c r="F2" s="11"/>
      <c r="G2" s="12" t="s">
        <v>215</v>
      </c>
      <c r="H2" s="95" t="s">
        <v>305</v>
      </c>
      <c r="I2" s="67"/>
    </row>
    <row r="3" spans="1:9">
      <c r="A3" s="68"/>
      <c r="B3" s="13"/>
      <c r="C3" s="13"/>
      <c r="D3" s="13"/>
      <c r="E3" s="14"/>
      <c r="F3" s="14"/>
      <c r="G3" s="13"/>
      <c r="H3" s="13"/>
      <c r="I3" s="69"/>
    </row>
    <row r="4" spans="1:9" ht="15.75">
      <c r="A4" s="199" t="s">
        <v>241</v>
      </c>
      <c r="B4" s="200"/>
      <c r="C4" s="200"/>
      <c r="D4" s="200"/>
      <c r="E4" s="200"/>
      <c r="F4" s="200"/>
      <c r="G4" s="200"/>
      <c r="H4" s="200"/>
      <c r="I4" s="201"/>
    </row>
    <row r="5" spans="1:9">
      <c r="A5" s="70"/>
      <c r="B5" s="15"/>
      <c r="C5" s="15"/>
      <c r="D5" s="15"/>
      <c r="E5" s="16"/>
      <c r="F5" s="71"/>
      <c r="G5" s="17"/>
      <c r="H5" s="18"/>
      <c r="I5" s="72"/>
    </row>
    <row r="6" spans="1:9">
      <c r="A6" s="139" t="s">
        <v>242</v>
      </c>
      <c r="B6" s="140"/>
      <c r="C6" s="154" t="s">
        <v>260</v>
      </c>
      <c r="D6" s="155"/>
      <c r="E6" s="204"/>
      <c r="F6" s="204"/>
      <c r="G6" s="204"/>
      <c r="H6" s="204"/>
      <c r="I6" s="105"/>
    </row>
    <row r="7" spans="1:9">
      <c r="A7" s="73"/>
      <c r="B7" s="20"/>
      <c r="C7" s="106"/>
      <c r="D7" s="106"/>
      <c r="E7" s="204"/>
      <c r="F7" s="204"/>
      <c r="G7" s="204"/>
      <c r="H7" s="204"/>
      <c r="I7" s="105"/>
    </row>
    <row r="8" spans="1:9">
      <c r="A8" s="202" t="s">
        <v>243</v>
      </c>
      <c r="B8" s="203"/>
      <c r="C8" s="154" t="s">
        <v>261</v>
      </c>
      <c r="D8" s="155"/>
      <c r="E8" s="204"/>
      <c r="F8" s="204"/>
      <c r="G8" s="204"/>
      <c r="H8" s="204"/>
      <c r="I8" s="107"/>
    </row>
    <row r="9" spans="1:9">
      <c r="A9" s="75"/>
      <c r="B9" s="41"/>
      <c r="C9" s="108"/>
      <c r="D9" s="106"/>
      <c r="E9" s="106"/>
      <c r="F9" s="106"/>
      <c r="G9" s="106"/>
      <c r="H9" s="106"/>
      <c r="I9" s="106"/>
    </row>
    <row r="10" spans="1:9">
      <c r="A10" s="134" t="s">
        <v>244</v>
      </c>
      <c r="B10" s="194"/>
      <c r="C10" s="154" t="s">
        <v>262</v>
      </c>
      <c r="D10" s="155"/>
      <c r="E10" s="106"/>
      <c r="F10" s="106"/>
      <c r="G10" s="106"/>
      <c r="H10" s="106"/>
      <c r="I10" s="106"/>
    </row>
    <row r="11" spans="1:9" ht="13.5" customHeight="1">
      <c r="A11" s="195"/>
      <c r="B11" s="194"/>
      <c r="C11" s="106"/>
      <c r="D11" s="106"/>
      <c r="E11" s="106"/>
      <c r="F11" s="106"/>
      <c r="G11" s="106"/>
      <c r="H11" s="106"/>
      <c r="I11" s="106"/>
    </row>
    <row r="12" spans="1:9">
      <c r="A12" s="139" t="s">
        <v>245</v>
      </c>
      <c r="B12" s="140"/>
      <c r="C12" s="156" t="s">
        <v>263</v>
      </c>
      <c r="D12" s="188"/>
      <c r="E12" s="188"/>
      <c r="F12" s="188"/>
      <c r="G12" s="188"/>
      <c r="H12" s="188"/>
      <c r="I12" s="142"/>
    </row>
    <row r="13" spans="1:9">
      <c r="A13" s="73"/>
      <c r="B13" s="20"/>
      <c r="C13" s="109"/>
      <c r="D13" s="106"/>
      <c r="E13" s="106"/>
      <c r="F13" s="106"/>
      <c r="G13" s="106"/>
      <c r="H13" s="106"/>
      <c r="I13" s="106"/>
    </row>
    <row r="14" spans="1:9">
      <c r="A14" s="139" t="s">
        <v>227</v>
      </c>
      <c r="B14" s="140"/>
      <c r="C14" s="192">
        <v>21210</v>
      </c>
      <c r="D14" s="193"/>
      <c r="E14" s="106"/>
      <c r="F14" s="156" t="s">
        <v>264</v>
      </c>
      <c r="G14" s="188"/>
      <c r="H14" s="188"/>
      <c r="I14" s="142"/>
    </row>
    <row r="15" spans="1:9" ht="13.5" customHeight="1">
      <c r="A15" s="73"/>
      <c r="B15" s="20"/>
      <c r="C15" s="106"/>
      <c r="D15" s="106"/>
      <c r="E15" s="106"/>
      <c r="F15" s="106"/>
      <c r="G15" s="106"/>
      <c r="H15" s="106"/>
      <c r="I15" s="106"/>
    </row>
    <row r="16" spans="1:9">
      <c r="A16" s="139" t="s">
        <v>246</v>
      </c>
      <c r="B16" s="140"/>
      <c r="C16" s="156" t="s">
        <v>265</v>
      </c>
      <c r="D16" s="188"/>
      <c r="E16" s="188"/>
      <c r="F16" s="188"/>
      <c r="G16" s="188"/>
      <c r="H16" s="188"/>
      <c r="I16" s="142"/>
    </row>
    <row r="17" spans="1:9" ht="13.5" customHeight="1">
      <c r="A17" s="73"/>
      <c r="B17" s="20"/>
      <c r="C17" s="106"/>
      <c r="D17" s="106"/>
      <c r="E17" s="106"/>
      <c r="F17" s="106"/>
      <c r="G17" s="106"/>
      <c r="H17" s="106"/>
      <c r="I17" s="106"/>
    </row>
    <row r="18" spans="1:9">
      <c r="A18" s="139" t="s">
        <v>233</v>
      </c>
      <c r="B18" s="140"/>
      <c r="C18" s="189" t="s">
        <v>266</v>
      </c>
      <c r="D18" s="190"/>
      <c r="E18" s="190"/>
      <c r="F18" s="190"/>
      <c r="G18" s="190"/>
      <c r="H18" s="190"/>
      <c r="I18" s="191"/>
    </row>
    <row r="19" spans="1:9" ht="13.5" customHeight="1">
      <c r="A19" s="73"/>
      <c r="B19" s="20"/>
      <c r="C19" s="109"/>
      <c r="D19" s="106"/>
      <c r="E19" s="106"/>
      <c r="F19" s="106"/>
      <c r="G19" s="106"/>
      <c r="H19" s="106"/>
      <c r="I19" s="106"/>
    </row>
    <row r="20" spans="1:9">
      <c r="A20" s="139" t="s">
        <v>247</v>
      </c>
      <c r="B20" s="140"/>
      <c r="C20" s="189" t="s">
        <v>267</v>
      </c>
      <c r="D20" s="190"/>
      <c r="E20" s="190"/>
      <c r="F20" s="190"/>
      <c r="G20" s="190"/>
      <c r="H20" s="190"/>
      <c r="I20" s="191"/>
    </row>
    <row r="21" spans="1:9">
      <c r="A21" s="73"/>
      <c r="B21" s="20"/>
      <c r="C21" s="109"/>
      <c r="D21" s="106"/>
      <c r="E21" s="106"/>
      <c r="F21" s="106"/>
      <c r="G21" s="106"/>
      <c r="H21" s="106"/>
      <c r="I21" s="106"/>
    </row>
    <row r="22" spans="1:9">
      <c r="A22" s="134" t="s">
        <v>250</v>
      </c>
      <c r="B22" s="187"/>
      <c r="C22" s="96">
        <v>406</v>
      </c>
      <c r="D22" s="156" t="s">
        <v>268</v>
      </c>
      <c r="E22" s="183"/>
      <c r="F22" s="184"/>
      <c r="G22" s="185"/>
      <c r="H22" s="186"/>
      <c r="I22" s="21"/>
    </row>
    <row r="23" spans="1:9" ht="20.25" customHeight="1">
      <c r="A23" s="134"/>
      <c r="B23" s="187"/>
      <c r="C23" s="15"/>
      <c r="D23" s="22"/>
      <c r="E23" s="22"/>
      <c r="F23" s="22"/>
      <c r="G23" s="22"/>
      <c r="H23" s="15"/>
      <c r="I23" s="74"/>
    </row>
    <row r="24" spans="1:9" ht="12.75" customHeight="1">
      <c r="A24" s="139" t="s">
        <v>249</v>
      </c>
      <c r="B24" s="140"/>
      <c r="C24" s="96">
        <v>17</v>
      </c>
      <c r="D24" s="156" t="s">
        <v>269</v>
      </c>
      <c r="E24" s="183"/>
      <c r="F24" s="183"/>
      <c r="G24" s="184"/>
      <c r="H24" s="42" t="s">
        <v>251</v>
      </c>
      <c r="I24" s="98" t="s">
        <v>306</v>
      </c>
    </row>
    <row r="25" spans="1:9">
      <c r="A25" s="73"/>
      <c r="B25" s="20"/>
      <c r="C25" s="15"/>
      <c r="D25" s="22"/>
      <c r="E25" s="22"/>
      <c r="F25" s="22"/>
      <c r="G25" s="20"/>
      <c r="H25" s="20" t="s">
        <v>228</v>
      </c>
      <c r="I25" s="109"/>
    </row>
    <row r="26" spans="1:9">
      <c r="A26" s="139" t="s">
        <v>248</v>
      </c>
      <c r="B26" s="140"/>
      <c r="C26" s="97" t="s">
        <v>303</v>
      </c>
      <c r="D26" s="23"/>
      <c r="E26" s="29"/>
      <c r="F26" s="22"/>
      <c r="G26" s="175" t="s">
        <v>229</v>
      </c>
      <c r="H26" s="140"/>
      <c r="I26" s="98" t="s">
        <v>270</v>
      </c>
    </row>
    <row r="27" spans="1:9" ht="19.5" customHeight="1">
      <c r="A27" s="73"/>
      <c r="B27" s="20"/>
      <c r="C27" s="15"/>
      <c r="D27" s="22"/>
      <c r="E27" s="22"/>
      <c r="F27" s="22"/>
      <c r="G27" s="22"/>
      <c r="H27" s="15"/>
      <c r="I27" s="76"/>
    </row>
    <row r="28" spans="1:9">
      <c r="A28" s="176" t="s">
        <v>230</v>
      </c>
      <c r="B28" s="177"/>
      <c r="C28" s="178"/>
      <c r="D28" s="178"/>
      <c r="E28" s="179" t="s">
        <v>231</v>
      </c>
      <c r="F28" s="180"/>
      <c r="G28" s="180"/>
      <c r="H28" s="181" t="s">
        <v>252</v>
      </c>
      <c r="I28" s="182"/>
    </row>
    <row r="29" spans="1:9">
      <c r="A29" s="77"/>
      <c r="B29" s="29"/>
      <c r="C29" s="29"/>
      <c r="D29" s="24"/>
      <c r="E29" s="15"/>
      <c r="F29" s="15"/>
      <c r="G29" s="15"/>
      <c r="H29" s="25"/>
      <c r="I29" s="76"/>
    </row>
    <row r="30" spans="1:9">
      <c r="A30" s="168" t="s">
        <v>263</v>
      </c>
      <c r="B30" s="171"/>
      <c r="C30" s="171"/>
      <c r="D30" s="172"/>
      <c r="E30" s="168" t="s">
        <v>310</v>
      </c>
      <c r="F30" s="171"/>
      <c r="G30" s="172"/>
      <c r="H30" s="154" t="s">
        <v>260</v>
      </c>
      <c r="I30" s="155"/>
    </row>
    <row r="31" spans="1:9">
      <c r="A31" s="110"/>
      <c r="B31" s="111"/>
      <c r="C31" s="104"/>
      <c r="D31" s="173"/>
      <c r="E31" s="173"/>
      <c r="F31" s="173"/>
      <c r="G31" s="174"/>
      <c r="H31" s="22"/>
      <c r="I31" s="112"/>
    </row>
    <row r="32" spans="1:9">
      <c r="A32" s="168" t="s">
        <v>309</v>
      </c>
      <c r="B32" s="169"/>
      <c r="C32" s="169"/>
      <c r="D32" s="170"/>
      <c r="E32" s="168" t="s">
        <v>311</v>
      </c>
      <c r="F32" s="169"/>
      <c r="G32" s="169"/>
      <c r="H32" s="154" t="s">
        <v>300</v>
      </c>
      <c r="I32" s="155"/>
    </row>
    <row r="33" spans="1:9">
      <c r="A33" s="110"/>
      <c r="B33" s="111"/>
      <c r="C33" s="104"/>
      <c r="D33" s="122"/>
      <c r="E33" s="122"/>
      <c r="F33" s="122"/>
      <c r="G33" s="123"/>
      <c r="H33" s="22"/>
      <c r="I33" s="113"/>
    </row>
    <row r="34" spans="1:9">
      <c r="A34" s="168" t="s">
        <v>271</v>
      </c>
      <c r="B34" s="169"/>
      <c r="C34" s="169"/>
      <c r="D34" s="170"/>
      <c r="E34" s="168" t="s">
        <v>312</v>
      </c>
      <c r="F34" s="169"/>
      <c r="G34" s="169"/>
      <c r="H34" s="154" t="s">
        <v>272</v>
      </c>
      <c r="I34" s="155"/>
    </row>
    <row r="35" spans="1:9">
      <c r="A35" s="110"/>
      <c r="B35" s="111"/>
      <c r="C35" s="104"/>
      <c r="D35" s="122"/>
      <c r="E35" s="122"/>
      <c r="F35" s="122"/>
      <c r="G35" s="123"/>
      <c r="H35" s="22"/>
      <c r="I35" s="113"/>
    </row>
    <row r="36" spans="1:9">
      <c r="A36" s="168" t="s">
        <v>301</v>
      </c>
      <c r="B36" s="169"/>
      <c r="C36" s="169"/>
      <c r="D36" s="170"/>
      <c r="E36" s="168" t="s">
        <v>313</v>
      </c>
      <c r="F36" s="169"/>
      <c r="G36" s="169"/>
      <c r="H36" s="154" t="s">
        <v>302</v>
      </c>
      <c r="I36" s="155"/>
    </row>
    <row r="37" spans="1:9">
      <c r="A37" s="114"/>
      <c r="B37" s="115"/>
      <c r="C37" s="166"/>
      <c r="D37" s="167"/>
      <c r="E37" s="22"/>
      <c r="F37" s="166"/>
      <c r="G37" s="167"/>
      <c r="H37" s="22"/>
      <c r="I37" s="116"/>
    </row>
    <row r="38" spans="1:9">
      <c r="A38" s="168" t="s">
        <v>273</v>
      </c>
      <c r="B38" s="169"/>
      <c r="C38" s="169"/>
      <c r="D38" s="170"/>
      <c r="E38" s="168" t="s">
        <v>314</v>
      </c>
      <c r="F38" s="169"/>
      <c r="G38" s="169"/>
      <c r="H38" s="154" t="s">
        <v>274</v>
      </c>
      <c r="I38" s="155"/>
    </row>
    <row r="39" spans="1:9">
      <c r="A39" s="115"/>
      <c r="B39" s="115"/>
      <c r="C39" s="124"/>
      <c r="D39" s="125"/>
      <c r="E39" s="22"/>
      <c r="F39" s="124"/>
      <c r="G39" s="125"/>
      <c r="H39" s="22"/>
      <c r="I39" s="22"/>
    </row>
    <row r="40" spans="1:9">
      <c r="A40" s="168"/>
      <c r="B40" s="169"/>
      <c r="C40" s="169"/>
      <c r="D40" s="170"/>
      <c r="E40" s="168"/>
      <c r="F40" s="169"/>
      <c r="G40" s="169"/>
      <c r="H40" s="154"/>
      <c r="I40" s="155"/>
    </row>
    <row r="41" spans="1:9">
      <c r="A41" s="99"/>
      <c r="B41" s="29"/>
      <c r="C41" s="29"/>
      <c r="D41" s="29"/>
      <c r="E41" s="21"/>
      <c r="F41" s="100"/>
      <c r="G41" s="100"/>
      <c r="H41" s="101"/>
      <c r="I41" s="79"/>
    </row>
    <row r="42" spans="1:9">
      <c r="A42" s="78"/>
      <c r="B42" s="26"/>
      <c r="C42" s="27"/>
      <c r="D42" s="28"/>
      <c r="E42" s="15"/>
      <c r="F42" s="27"/>
      <c r="G42" s="28"/>
      <c r="H42" s="15"/>
      <c r="I42" s="74"/>
    </row>
    <row r="43" spans="1:9" ht="13.5" customHeight="1">
      <c r="A43" s="80"/>
      <c r="B43" s="30"/>
      <c r="C43" s="30"/>
      <c r="D43" s="19"/>
      <c r="E43" s="19"/>
      <c r="F43" s="30"/>
      <c r="G43" s="19"/>
      <c r="H43" s="19"/>
      <c r="I43" s="81"/>
    </row>
    <row r="44" spans="1:9" ht="12.75" customHeight="1">
      <c r="A44" s="134" t="s">
        <v>253</v>
      </c>
      <c r="B44" s="135"/>
      <c r="C44" s="154"/>
      <c r="D44" s="155"/>
      <c r="E44" s="24"/>
      <c r="F44" s="156"/>
      <c r="G44" s="157"/>
      <c r="H44" s="157"/>
      <c r="I44" s="158"/>
    </row>
    <row r="45" spans="1:9" ht="13.5" customHeight="1">
      <c r="A45" s="78"/>
      <c r="B45" s="26"/>
      <c r="C45" s="162"/>
      <c r="D45" s="163"/>
      <c r="E45" s="15"/>
      <c r="F45" s="162"/>
      <c r="G45" s="164"/>
      <c r="H45" s="31"/>
      <c r="I45" s="82"/>
    </row>
    <row r="46" spans="1:9">
      <c r="A46" s="134" t="s">
        <v>254</v>
      </c>
      <c r="B46" s="135"/>
      <c r="C46" s="156" t="s">
        <v>275</v>
      </c>
      <c r="D46" s="165"/>
      <c r="E46" s="165"/>
      <c r="F46" s="165"/>
      <c r="G46" s="165"/>
      <c r="H46" s="165"/>
      <c r="I46" s="165"/>
    </row>
    <row r="47" spans="1:9" ht="13.5" customHeight="1">
      <c r="A47" s="73"/>
      <c r="B47" s="20"/>
      <c r="C47" s="117" t="s">
        <v>232</v>
      </c>
      <c r="D47" s="24"/>
      <c r="E47" s="24"/>
      <c r="F47" s="24"/>
      <c r="G47" s="24"/>
      <c r="H47" s="24"/>
      <c r="I47" s="72"/>
    </row>
    <row r="48" spans="1:9">
      <c r="A48" s="134" t="s">
        <v>255</v>
      </c>
      <c r="B48" s="135"/>
      <c r="C48" s="141" t="s">
        <v>276</v>
      </c>
      <c r="D48" s="137"/>
      <c r="E48" s="138"/>
      <c r="F48" s="24"/>
      <c r="G48" s="118" t="s">
        <v>256</v>
      </c>
      <c r="H48" s="141" t="s">
        <v>277</v>
      </c>
      <c r="I48" s="138"/>
    </row>
    <row r="49" spans="1:9">
      <c r="A49" s="73"/>
      <c r="B49" s="20"/>
      <c r="C49" s="117"/>
      <c r="D49" s="24"/>
      <c r="E49" s="24"/>
      <c r="F49" s="24"/>
      <c r="G49" s="24"/>
      <c r="H49" s="24"/>
      <c r="I49" s="72"/>
    </row>
    <row r="50" spans="1:9" ht="12.75" customHeight="1">
      <c r="A50" s="134" t="s">
        <v>233</v>
      </c>
      <c r="B50" s="135"/>
      <c r="C50" s="136" t="s">
        <v>278</v>
      </c>
      <c r="D50" s="137"/>
      <c r="E50" s="137"/>
      <c r="F50" s="137"/>
      <c r="G50" s="137"/>
      <c r="H50" s="137"/>
      <c r="I50" s="138"/>
    </row>
    <row r="51" spans="1:9">
      <c r="A51" s="73"/>
      <c r="B51" s="20"/>
      <c r="C51" s="107"/>
      <c r="D51" s="107"/>
      <c r="E51" s="107"/>
      <c r="F51" s="107"/>
      <c r="G51" s="107"/>
      <c r="H51" s="107"/>
      <c r="I51" s="107"/>
    </row>
    <row r="52" spans="1:9">
      <c r="A52" s="139" t="s">
        <v>234</v>
      </c>
      <c r="B52" s="140"/>
      <c r="C52" s="141" t="s">
        <v>279</v>
      </c>
      <c r="D52" s="137"/>
      <c r="E52" s="137"/>
      <c r="F52" s="137"/>
      <c r="G52" s="137"/>
      <c r="H52" s="137"/>
      <c r="I52" s="142"/>
    </row>
    <row r="53" spans="1:9">
      <c r="A53" s="83"/>
      <c r="B53" s="19"/>
      <c r="C53" s="161" t="s">
        <v>235</v>
      </c>
      <c r="D53" s="161"/>
      <c r="E53" s="161"/>
      <c r="F53" s="161"/>
      <c r="G53" s="161"/>
      <c r="H53" s="161"/>
      <c r="I53" s="84"/>
    </row>
    <row r="54" spans="1:9">
      <c r="A54" s="83"/>
      <c r="B54" s="19"/>
      <c r="C54" s="32"/>
      <c r="D54" s="32"/>
      <c r="E54" s="32"/>
      <c r="F54" s="32"/>
      <c r="G54" s="32"/>
      <c r="H54" s="32"/>
      <c r="I54" s="84"/>
    </row>
    <row r="55" spans="1:9">
      <c r="A55" s="83"/>
      <c r="B55" s="143" t="s">
        <v>236</v>
      </c>
      <c r="C55" s="144"/>
      <c r="D55" s="144"/>
      <c r="E55" s="144"/>
      <c r="F55" s="40"/>
      <c r="G55" s="40"/>
      <c r="H55" s="40"/>
      <c r="I55" s="85"/>
    </row>
    <row r="56" spans="1:9" ht="33" customHeight="1">
      <c r="A56" s="83"/>
      <c r="B56" s="145" t="s">
        <v>259</v>
      </c>
      <c r="C56" s="146"/>
      <c r="D56" s="146"/>
      <c r="E56" s="146"/>
      <c r="F56" s="146"/>
      <c r="G56" s="146"/>
      <c r="H56" s="146"/>
      <c r="I56" s="147"/>
    </row>
    <row r="57" spans="1:9">
      <c r="A57" s="83"/>
      <c r="B57" s="148" t="s">
        <v>258</v>
      </c>
      <c r="C57" s="149"/>
      <c r="D57" s="149"/>
      <c r="E57" s="149"/>
      <c r="F57" s="149"/>
      <c r="G57" s="149"/>
      <c r="H57" s="149"/>
      <c r="I57" s="150"/>
    </row>
    <row r="58" spans="1:9">
      <c r="A58" s="83"/>
      <c r="B58" s="148" t="s">
        <v>257</v>
      </c>
      <c r="C58" s="149"/>
      <c r="D58" s="149"/>
      <c r="E58" s="149"/>
      <c r="F58" s="149"/>
      <c r="G58" s="149"/>
      <c r="H58" s="149"/>
      <c r="I58" s="150"/>
    </row>
    <row r="59" spans="1:9">
      <c r="A59" s="83"/>
      <c r="B59" s="86"/>
      <c r="C59" s="87"/>
      <c r="D59" s="87"/>
      <c r="E59" s="87"/>
      <c r="F59" s="87"/>
      <c r="G59" s="87"/>
      <c r="H59" s="87"/>
      <c r="I59" s="88"/>
    </row>
    <row r="60" spans="1:9" ht="13.5" thickBot="1">
      <c r="A60" s="89" t="s">
        <v>1</v>
      </c>
      <c r="B60" s="15"/>
      <c r="C60" s="15"/>
      <c r="D60" s="15"/>
      <c r="E60" s="15"/>
      <c r="F60" s="15"/>
      <c r="G60" s="33"/>
      <c r="H60" s="34"/>
      <c r="I60" s="90"/>
    </row>
    <row r="61" spans="1:9">
      <c r="A61" s="70"/>
      <c r="B61" s="15"/>
      <c r="C61" s="15"/>
      <c r="D61" s="15"/>
      <c r="E61" s="26" t="s">
        <v>238</v>
      </c>
      <c r="F61" s="29"/>
      <c r="G61" s="151" t="s">
        <v>237</v>
      </c>
      <c r="H61" s="152"/>
      <c r="I61" s="153"/>
    </row>
    <row r="62" spans="1:9">
      <c r="A62" s="91"/>
      <c r="B62" s="92"/>
      <c r="C62" s="93"/>
      <c r="D62" s="93"/>
      <c r="E62" s="93"/>
      <c r="F62" s="93"/>
      <c r="G62" s="132"/>
      <c r="H62" s="133"/>
      <c r="I62" s="94"/>
    </row>
  </sheetData>
  <protectedRanges>
    <protectedRange sqref="E2 H2 C26" name="Range1"/>
    <protectedRange sqref="C6:D6 C8:D8 C10:D10 C12:I12 C14:D14 F14:I14 C16:I16 C18:I18 C20:I20 C22:F22" name="Range1_1"/>
    <protectedRange sqref="C24:G24" name="Range1_1_1"/>
    <protectedRange sqref="I26 I24" name="Range1_1_2"/>
    <protectedRange sqref="A30:I30 A32:I32 A34:D34" name="Range1_3_1"/>
  </protectedRanges>
  <mergeCells count="73">
    <mergeCell ref="A10:B11"/>
    <mergeCell ref="C10:D10"/>
    <mergeCell ref="A2:D2"/>
    <mergeCell ref="A4:I4"/>
    <mergeCell ref="A6:B6"/>
    <mergeCell ref="C6:D6"/>
    <mergeCell ref="A8:B8"/>
    <mergeCell ref="C8:D8"/>
    <mergeCell ref="E6:H8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D22:F22"/>
    <mergeCell ref="G22:H22"/>
    <mergeCell ref="A22:B23"/>
    <mergeCell ref="A24:B24"/>
    <mergeCell ref="D24:G24"/>
    <mergeCell ref="A26:B26"/>
    <mergeCell ref="G26:H26"/>
    <mergeCell ref="A28:D28"/>
    <mergeCell ref="E28:G28"/>
    <mergeCell ref="H28:I28"/>
    <mergeCell ref="A36:D36"/>
    <mergeCell ref="E36:G36"/>
    <mergeCell ref="H36:I36"/>
    <mergeCell ref="A30:D30"/>
    <mergeCell ref="E30:G30"/>
    <mergeCell ref="H30:I30"/>
    <mergeCell ref="D31:G31"/>
    <mergeCell ref="A32:D32"/>
    <mergeCell ref="E32:G32"/>
    <mergeCell ref="H32:I32"/>
    <mergeCell ref="A1:C1"/>
    <mergeCell ref="C53:H53"/>
    <mergeCell ref="C45:D45"/>
    <mergeCell ref="F45:G45"/>
    <mergeCell ref="C46:I46"/>
    <mergeCell ref="C37:D37"/>
    <mergeCell ref="F37:G37"/>
    <mergeCell ref="A38:D38"/>
    <mergeCell ref="E38:G38"/>
    <mergeCell ref="H38:I38"/>
    <mergeCell ref="A40:D40"/>
    <mergeCell ref="E40:G40"/>
    <mergeCell ref="H40:I40"/>
    <mergeCell ref="A34:D34"/>
    <mergeCell ref="E34:G34"/>
    <mergeCell ref="H34:I34"/>
    <mergeCell ref="A46:B46"/>
    <mergeCell ref="A44:B44"/>
    <mergeCell ref="C44:D44"/>
    <mergeCell ref="F44:I44"/>
    <mergeCell ref="A48:B48"/>
    <mergeCell ref="C48:E48"/>
    <mergeCell ref="H48:I48"/>
    <mergeCell ref="G62:H62"/>
    <mergeCell ref="A50:B50"/>
    <mergeCell ref="C50:I50"/>
    <mergeCell ref="A52:B52"/>
    <mergeCell ref="C52:I52"/>
    <mergeCell ref="B55:E55"/>
    <mergeCell ref="B56:I56"/>
    <mergeCell ref="B57:I57"/>
    <mergeCell ref="B58:I58"/>
    <mergeCell ref="G61:I61"/>
  </mergeCells>
  <phoneticPr fontId="3" type="noConversion"/>
  <conditionalFormatting sqref="H29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18" r:id="rId1"/>
    <hyperlink ref="C20" r:id="rId2"/>
    <hyperlink ref="C50" r:id="rId3"/>
  </hyperlinks>
  <pageMargins left="0.75" right="0.75" top="1" bottom="1" header="0.5" footer="0.5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22"/>
  <sheetViews>
    <sheetView view="pageBreakPreview" topLeftCell="A83" zoomScaleNormal="100" zoomScaleSheetLayoutView="100" workbookViewId="0">
      <selection activeCell="L93" sqref="L93"/>
    </sheetView>
  </sheetViews>
  <sheetFormatPr defaultRowHeight="12.75"/>
  <cols>
    <col min="1" max="9" width="9.140625" style="43"/>
    <col min="10" max="11" width="12.7109375" style="43" customWidth="1"/>
    <col min="12" max="12" width="11.140625" style="43" bestFit="1" customWidth="1"/>
    <col min="13" max="16384" width="9.140625" style="43"/>
  </cols>
  <sheetData>
    <row r="1" spans="1:11" ht="12.75" customHeight="1">
      <c r="A1" s="205" t="s">
        <v>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2.75" customHeight="1">
      <c r="A2" s="206" t="s">
        <v>307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>
      <c r="A3" s="207" t="s">
        <v>280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</row>
    <row r="4" spans="1:11" ht="24">
      <c r="A4" s="210" t="s">
        <v>5</v>
      </c>
      <c r="B4" s="211"/>
      <c r="C4" s="211"/>
      <c r="D4" s="211"/>
      <c r="E4" s="211"/>
      <c r="F4" s="211"/>
      <c r="G4" s="211"/>
      <c r="H4" s="212"/>
      <c r="I4" s="48" t="s">
        <v>6</v>
      </c>
      <c r="J4" s="49" t="s">
        <v>7</v>
      </c>
      <c r="K4" s="50" t="s">
        <v>8</v>
      </c>
    </row>
    <row r="5" spans="1:11">
      <c r="A5" s="219">
        <v>1</v>
      </c>
      <c r="B5" s="219"/>
      <c r="C5" s="219"/>
      <c r="D5" s="219"/>
      <c r="E5" s="219"/>
      <c r="F5" s="219"/>
      <c r="G5" s="219"/>
      <c r="H5" s="219"/>
      <c r="I5" s="47">
        <v>2</v>
      </c>
      <c r="J5" s="46">
        <v>3</v>
      </c>
      <c r="K5" s="46">
        <v>4</v>
      </c>
    </row>
    <row r="6" spans="1:11">
      <c r="A6" s="220" t="s">
        <v>61</v>
      </c>
      <c r="B6" s="221"/>
      <c r="C6" s="221"/>
      <c r="D6" s="221"/>
      <c r="E6" s="221"/>
      <c r="F6" s="221"/>
      <c r="G6" s="221"/>
      <c r="H6" s="221"/>
      <c r="I6" s="221"/>
      <c r="J6" s="221"/>
      <c r="K6" s="222"/>
    </row>
    <row r="7" spans="1:11">
      <c r="A7" s="223" t="s">
        <v>9</v>
      </c>
      <c r="B7" s="224"/>
      <c r="C7" s="224"/>
      <c r="D7" s="224"/>
      <c r="E7" s="224"/>
      <c r="F7" s="224"/>
      <c r="G7" s="224"/>
      <c r="H7" s="225"/>
      <c r="I7" s="3">
        <v>1</v>
      </c>
      <c r="J7" s="6"/>
      <c r="K7" s="6"/>
    </row>
    <row r="8" spans="1:11">
      <c r="A8" s="216" t="s">
        <v>281</v>
      </c>
      <c r="B8" s="217"/>
      <c r="C8" s="217"/>
      <c r="D8" s="217"/>
      <c r="E8" s="217"/>
      <c r="F8" s="217"/>
      <c r="G8" s="217"/>
      <c r="H8" s="218"/>
      <c r="I8" s="1">
        <v>2</v>
      </c>
      <c r="J8" s="130">
        <f>J9+J16+J26+J35+J39</f>
        <v>1005948797.8491819</v>
      </c>
      <c r="K8" s="130">
        <f>K9+K16+K26+K35+K39</f>
        <v>974369311</v>
      </c>
    </row>
    <row r="9" spans="1:11">
      <c r="A9" s="216" t="s">
        <v>10</v>
      </c>
      <c r="B9" s="217"/>
      <c r="C9" s="217"/>
      <c r="D9" s="217"/>
      <c r="E9" s="217"/>
      <c r="F9" s="217"/>
      <c r="G9" s="217"/>
      <c r="H9" s="218"/>
      <c r="I9" s="1">
        <v>3</v>
      </c>
      <c r="J9" s="130">
        <f>SUM(J10:J15)</f>
        <v>133591715</v>
      </c>
      <c r="K9" s="130">
        <f>SUM(K10:K15)</f>
        <v>128389810</v>
      </c>
    </row>
    <row r="10" spans="1:11">
      <c r="A10" s="213" t="s">
        <v>11</v>
      </c>
      <c r="B10" s="214"/>
      <c r="C10" s="214"/>
      <c r="D10" s="214"/>
      <c r="E10" s="214"/>
      <c r="F10" s="214"/>
      <c r="G10" s="214"/>
      <c r="H10" s="215"/>
      <c r="I10" s="1">
        <v>4</v>
      </c>
      <c r="J10" s="7">
        <v>80546532</v>
      </c>
      <c r="K10" s="7">
        <v>75683307</v>
      </c>
    </row>
    <row r="11" spans="1:11">
      <c r="A11" s="213" t="s">
        <v>12</v>
      </c>
      <c r="B11" s="214"/>
      <c r="C11" s="214"/>
      <c r="D11" s="214"/>
      <c r="E11" s="214"/>
      <c r="F11" s="214"/>
      <c r="G11" s="214"/>
      <c r="H11" s="215"/>
      <c r="I11" s="1">
        <v>5</v>
      </c>
      <c r="J11" s="7">
        <v>3564101</v>
      </c>
      <c r="K11" s="7">
        <v>3351462</v>
      </c>
    </row>
    <row r="12" spans="1:11">
      <c r="A12" s="213" t="s">
        <v>0</v>
      </c>
      <c r="B12" s="214"/>
      <c r="C12" s="214"/>
      <c r="D12" s="214"/>
      <c r="E12" s="214"/>
      <c r="F12" s="214"/>
      <c r="G12" s="214"/>
      <c r="H12" s="215"/>
      <c r="I12" s="1">
        <v>6</v>
      </c>
      <c r="J12" s="7">
        <v>7612311</v>
      </c>
      <c r="K12" s="7">
        <v>7810863</v>
      </c>
    </row>
    <row r="13" spans="1:11">
      <c r="A13" s="213" t="s">
        <v>13</v>
      </c>
      <c r="B13" s="214"/>
      <c r="C13" s="214"/>
      <c r="D13" s="214"/>
      <c r="E13" s="214"/>
      <c r="F13" s="214"/>
      <c r="G13" s="214"/>
      <c r="H13" s="215"/>
      <c r="I13" s="1">
        <v>7</v>
      </c>
      <c r="J13" s="7"/>
      <c r="K13" s="7"/>
    </row>
    <row r="14" spans="1:11">
      <c r="A14" s="213" t="s">
        <v>14</v>
      </c>
      <c r="B14" s="214"/>
      <c r="C14" s="214"/>
      <c r="D14" s="214"/>
      <c r="E14" s="214"/>
      <c r="F14" s="214"/>
      <c r="G14" s="214"/>
      <c r="H14" s="215"/>
      <c r="I14" s="1">
        <v>8</v>
      </c>
      <c r="J14" s="7">
        <v>38230588</v>
      </c>
      <c r="K14" s="7">
        <v>38093209</v>
      </c>
    </row>
    <row r="15" spans="1:11">
      <c r="A15" s="213" t="s">
        <v>15</v>
      </c>
      <c r="B15" s="214"/>
      <c r="C15" s="214"/>
      <c r="D15" s="214"/>
      <c r="E15" s="214"/>
      <c r="F15" s="214"/>
      <c r="G15" s="214"/>
      <c r="H15" s="215"/>
      <c r="I15" s="1">
        <v>9</v>
      </c>
      <c r="J15" s="7">
        <v>3638183</v>
      </c>
      <c r="K15" s="7">
        <v>3450969</v>
      </c>
    </row>
    <row r="16" spans="1:11">
      <c r="A16" s="216" t="s">
        <v>16</v>
      </c>
      <c r="B16" s="217"/>
      <c r="C16" s="217"/>
      <c r="D16" s="217"/>
      <c r="E16" s="217"/>
      <c r="F16" s="217"/>
      <c r="G16" s="217"/>
      <c r="H16" s="218"/>
      <c r="I16" s="1">
        <v>10</v>
      </c>
      <c r="J16" s="130">
        <f>SUM(J17:J25)</f>
        <v>695403772</v>
      </c>
      <c r="K16" s="130">
        <f>SUM(K17:K25)</f>
        <v>686588815</v>
      </c>
    </row>
    <row r="17" spans="1:11">
      <c r="A17" s="213" t="s">
        <v>17</v>
      </c>
      <c r="B17" s="214"/>
      <c r="C17" s="214"/>
      <c r="D17" s="214"/>
      <c r="E17" s="214"/>
      <c r="F17" s="214"/>
      <c r="G17" s="214"/>
      <c r="H17" s="215"/>
      <c r="I17" s="1">
        <v>11</v>
      </c>
      <c r="J17" s="7">
        <v>141133105</v>
      </c>
      <c r="K17" s="7">
        <v>141255213</v>
      </c>
    </row>
    <row r="18" spans="1:11">
      <c r="A18" s="213" t="s">
        <v>18</v>
      </c>
      <c r="B18" s="214"/>
      <c r="C18" s="214"/>
      <c r="D18" s="214"/>
      <c r="E18" s="214"/>
      <c r="F18" s="214"/>
      <c r="G18" s="214"/>
      <c r="H18" s="215"/>
      <c r="I18" s="1">
        <v>12</v>
      </c>
      <c r="J18" s="7">
        <v>261882421</v>
      </c>
      <c r="K18" s="7">
        <v>261105489</v>
      </c>
    </row>
    <row r="19" spans="1:11">
      <c r="A19" s="213" t="s">
        <v>19</v>
      </c>
      <c r="B19" s="214"/>
      <c r="C19" s="214"/>
      <c r="D19" s="214"/>
      <c r="E19" s="214"/>
      <c r="F19" s="214"/>
      <c r="G19" s="214"/>
      <c r="H19" s="215"/>
      <c r="I19" s="1">
        <v>13</v>
      </c>
      <c r="J19" s="7">
        <v>266826200</v>
      </c>
      <c r="K19" s="7">
        <v>257731176</v>
      </c>
    </row>
    <row r="20" spans="1:11">
      <c r="A20" s="213" t="s">
        <v>20</v>
      </c>
      <c r="B20" s="214"/>
      <c r="C20" s="214"/>
      <c r="D20" s="214"/>
      <c r="E20" s="214"/>
      <c r="F20" s="214"/>
      <c r="G20" s="214"/>
      <c r="H20" s="215"/>
      <c r="I20" s="1">
        <v>14</v>
      </c>
      <c r="J20" s="7">
        <v>14919960</v>
      </c>
      <c r="K20" s="7">
        <v>14112957</v>
      </c>
    </row>
    <row r="21" spans="1:11">
      <c r="A21" s="213" t="s">
        <v>21</v>
      </c>
      <c r="B21" s="214"/>
      <c r="C21" s="214"/>
      <c r="D21" s="214"/>
      <c r="E21" s="214"/>
      <c r="F21" s="214"/>
      <c r="G21" s="214"/>
      <c r="H21" s="215"/>
      <c r="I21" s="1">
        <v>15</v>
      </c>
      <c r="J21" s="7"/>
      <c r="K21" s="7"/>
    </row>
    <row r="22" spans="1:11">
      <c r="A22" s="213" t="s">
        <v>22</v>
      </c>
      <c r="B22" s="214"/>
      <c r="C22" s="214"/>
      <c r="D22" s="214"/>
      <c r="E22" s="214"/>
      <c r="F22" s="214"/>
      <c r="G22" s="214"/>
      <c r="H22" s="215"/>
      <c r="I22" s="1">
        <v>16</v>
      </c>
      <c r="J22" s="7">
        <v>23415</v>
      </c>
      <c r="K22" s="7">
        <v>98725</v>
      </c>
    </row>
    <row r="23" spans="1:11">
      <c r="A23" s="213" t="s">
        <v>23</v>
      </c>
      <c r="B23" s="214"/>
      <c r="C23" s="214"/>
      <c r="D23" s="214"/>
      <c r="E23" s="214"/>
      <c r="F23" s="214"/>
      <c r="G23" s="214"/>
      <c r="H23" s="215"/>
      <c r="I23" s="1">
        <v>17</v>
      </c>
      <c r="J23" s="7">
        <v>10543917</v>
      </c>
      <c r="K23" s="7">
        <v>12219965</v>
      </c>
    </row>
    <row r="24" spans="1:11">
      <c r="A24" s="213" t="s">
        <v>24</v>
      </c>
      <c r="B24" s="214"/>
      <c r="C24" s="214"/>
      <c r="D24" s="214"/>
      <c r="E24" s="214"/>
      <c r="F24" s="214"/>
      <c r="G24" s="214"/>
      <c r="H24" s="215"/>
      <c r="I24" s="1">
        <v>18</v>
      </c>
      <c r="J24" s="7">
        <v>74754</v>
      </c>
      <c r="K24" s="7">
        <v>65290</v>
      </c>
    </row>
    <row r="25" spans="1:11">
      <c r="A25" s="213" t="s">
        <v>25</v>
      </c>
      <c r="B25" s="214"/>
      <c r="C25" s="214"/>
      <c r="D25" s="214"/>
      <c r="E25" s="214"/>
      <c r="F25" s="214"/>
      <c r="G25" s="214"/>
      <c r="H25" s="215"/>
      <c r="I25" s="1">
        <v>19</v>
      </c>
      <c r="J25" s="7"/>
      <c r="K25" s="7"/>
    </row>
    <row r="26" spans="1:11">
      <c r="A26" s="216" t="s">
        <v>26</v>
      </c>
      <c r="B26" s="217"/>
      <c r="C26" s="217"/>
      <c r="D26" s="217"/>
      <c r="E26" s="217"/>
      <c r="F26" s="217"/>
      <c r="G26" s="217"/>
      <c r="H26" s="218"/>
      <c r="I26" s="1">
        <v>20</v>
      </c>
      <c r="J26" s="130">
        <f>SUM(J27:J34)</f>
        <v>132592957.84918186</v>
      </c>
      <c r="K26" s="130">
        <f>SUM(K27:K34)</f>
        <v>118529632</v>
      </c>
    </row>
    <row r="27" spans="1:11">
      <c r="A27" s="213" t="s">
        <v>27</v>
      </c>
      <c r="B27" s="214"/>
      <c r="C27" s="214"/>
      <c r="D27" s="214"/>
      <c r="E27" s="214"/>
      <c r="F27" s="214"/>
      <c r="G27" s="214"/>
      <c r="H27" s="215"/>
      <c r="I27" s="1">
        <v>21</v>
      </c>
      <c r="J27" s="7">
        <v>0</v>
      </c>
      <c r="K27" s="7"/>
    </row>
    <row r="28" spans="1:11">
      <c r="A28" s="213" t="s">
        <v>30</v>
      </c>
      <c r="B28" s="214"/>
      <c r="C28" s="214"/>
      <c r="D28" s="214"/>
      <c r="E28" s="214"/>
      <c r="F28" s="214"/>
      <c r="G28" s="214"/>
      <c r="H28" s="215"/>
      <c r="I28" s="1">
        <v>22</v>
      </c>
      <c r="J28" s="7">
        <v>0</v>
      </c>
      <c r="K28" s="7"/>
    </row>
    <row r="29" spans="1:11">
      <c r="A29" s="213" t="s">
        <v>29</v>
      </c>
      <c r="B29" s="214"/>
      <c r="C29" s="214"/>
      <c r="D29" s="214"/>
      <c r="E29" s="214"/>
      <c r="F29" s="214"/>
      <c r="G29" s="214"/>
      <c r="H29" s="215"/>
      <c r="I29" s="1">
        <v>23</v>
      </c>
      <c r="J29" s="7">
        <v>86507626.849181861</v>
      </c>
      <c r="K29" s="7">
        <v>81753803</v>
      </c>
    </row>
    <row r="30" spans="1:11">
      <c r="A30" s="213" t="s">
        <v>28</v>
      </c>
      <c r="B30" s="214"/>
      <c r="C30" s="214"/>
      <c r="D30" s="214"/>
      <c r="E30" s="214"/>
      <c r="F30" s="214"/>
      <c r="G30" s="214"/>
      <c r="H30" s="215"/>
      <c r="I30" s="1">
        <v>24</v>
      </c>
      <c r="J30" s="7">
        <v>37733977</v>
      </c>
      <c r="K30" s="7">
        <v>28440937</v>
      </c>
    </row>
    <row r="31" spans="1:11">
      <c r="A31" s="213" t="s">
        <v>31</v>
      </c>
      <c r="B31" s="214"/>
      <c r="C31" s="214"/>
      <c r="D31" s="214"/>
      <c r="E31" s="214"/>
      <c r="F31" s="214"/>
      <c r="G31" s="214"/>
      <c r="H31" s="215"/>
      <c r="I31" s="1">
        <v>25</v>
      </c>
      <c r="J31" s="7">
        <v>61700</v>
      </c>
      <c r="K31" s="7">
        <v>190200</v>
      </c>
    </row>
    <row r="32" spans="1:11">
      <c r="A32" s="213" t="s">
        <v>32</v>
      </c>
      <c r="B32" s="214"/>
      <c r="C32" s="214"/>
      <c r="D32" s="214"/>
      <c r="E32" s="214"/>
      <c r="F32" s="214"/>
      <c r="G32" s="214"/>
      <c r="H32" s="215"/>
      <c r="I32" s="1">
        <v>26</v>
      </c>
      <c r="J32" s="7">
        <v>8289654</v>
      </c>
      <c r="K32" s="7">
        <v>8144692</v>
      </c>
    </row>
    <row r="33" spans="1:11">
      <c r="A33" s="213" t="s">
        <v>33</v>
      </c>
      <c r="B33" s="214"/>
      <c r="C33" s="214"/>
      <c r="D33" s="214"/>
      <c r="E33" s="214"/>
      <c r="F33" s="214"/>
      <c r="G33" s="214"/>
      <c r="H33" s="215"/>
      <c r="I33" s="1">
        <v>27</v>
      </c>
      <c r="J33" s="7"/>
      <c r="K33" s="7"/>
    </row>
    <row r="34" spans="1:11">
      <c r="A34" s="213" t="s">
        <v>34</v>
      </c>
      <c r="B34" s="214"/>
      <c r="C34" s="214"/>
      <c r="D34" s="214"/>
      <c r="E34" s="214"/>
      <c r="F34" s="214"/>
      <c r="G34" s="214"/>
      <c r="H34" s="215"/>
      <c r="I34" s="1">
        <v>28</v>
      </c>
      <c r="J34" s="7"/>
      <c r="K34" s="7"/>
    </row>
    <row r="35" spans="1:11">
      <c r="A35" s="216" t="s">
        <v>37</v>
      </c>
      <c r="B35" s="217"/>
      <c r="C35" s="217"/>
      <c r="D35" s="217"/>
      <c r="E35" s="217"/>
      <c r="F35" s="217"/>
      <c r="G35" s="217"/>
      <c r="H35" s="218"/>
      <c r="I35" s="1">
        <v>29</v>
      </c>
      <c r="J35" s="130">
        <f>SUM(J36:J38)</f>
        <v>14175985</v>
      </c>
      <c r="K35" s="130">
        <f>SUM(K36:K38)</f>
        <v>14175985</v>
      </c>
    </row>
    <row r="36" spans="1:11">
      <c r="A36" s="226" t="s">
        <v>36</v>
      </c>
      <c r="B36" s="227"/>
      <c r="C36" s="227"/>
      <c r="D36" s="227"/>
      <c r="E36" s="227"/>
      <c r="F36" s="227"/>
      <c r="G36" s="227"/>
      <c r="H36" s="228"/>
      <c r="I36" s="1">
        <v>30</v>
      </c>
      <c r="J36" s="7"/>
      <c r="K36" s="7"/>
    </row>
    <row r="37" spans="1:11">
      <c r="A37" s="226" t="s">
        <v>35</v>
      </c>
      <c r="B37" s="227"/>
      <c r="C37" s="227"/>
      <c r="D37" s="227"/>
      <c r="E37" s="227"/>
      <c r="F37" s="227"/>
      <c r="G37" s="227"/>
      <c r="H37" s="228"/>
      <c r="I37" s="1">
        <v>31</v>
      </c>
      <c r="J37" s="7"/>
      <c r="K37" s="7"/>
    </row>
    <row r="38" spans="1:11">
      <c r="A38" s="213" t="s">
        <v>38</v>
      </c>
      <c r="B38" s="214"/>
      <c r="C38" s="214"/>
      <c r="D38" s="214"/>
      <c r="E38" s="214"/>
      <c r="F38" s="214"/>
      <c r="G38" s="214"/>
      <c r="H38" s="215"/>
      <c r="I38" s="1">
        <v>32</v>
      </c>
      <c r="J38" s="7">
        <v>14175985</v>
      </c>
      <c r="K38" s="7">
        <v>14175985</v>
      </c>
    </row>
    <row r="39" spans="1:11">
      <c r="A39" s="216" t="s">
        <v>39</v>
      </c>
      <c r="B39" s="217"/>
      <c r="C39" s="217"/>
      <c r="D39" s="217"/>
      <c r="E39" s="217"/>
      <c r="F39" s="217"/>
      <c r="G39" s="217"/>
      <c r="H39" s="218"/>
      <c r="I39" s="1">
        <v>33</v>
      </c>
      <c r="J39" s="120">
        <v>30184368</v>
      </c>
      <c r="K39" s="120">
        <v>26685069</v>
      </c>
    </row>
    <row r="40" spans="1:11">
      <c r="A40" s="216" t="s">
        <v>282</v>
      </c>
      <c r="B40" s="217"/>
      <c r="C40" s="217"/>
      <c r="D40" s="217"/>
      <c r="E40" s="217"/>
      <c r="F40" s="217"/>
      <c r="G40" s="217"/>
      <c r="H40" s="218"/>
      <c r="I40" s="1">
        <v>34</v>
      </c>
      <c r="J40" s="130">
        <f>J41+J49+J56+J64</f>
        <v>294238847</v>
      </c>
      <c r="K40" s="130">
        <f>K41+K49+K56+K64</f>
        <v>341865098</v>
      </c>
    </row>
    <row r="41" spans="1:11">
      <c r="A41" s="216" t="s">
        <v>44</v>
      </c>
      <c r="B41" s="217"/>
      <c r="C41" s="217"/>
      <c r="D41" s="217"/>
      <c r="E41" s="217"/>
      <c r="F41" s="217"/>
      <c r="G41" s="217"/>
      <c r="H41" s="218"/>
      <c r="I41" s="1">
        <v>35</v>
      </c>
      <c r="J41" s="130">
        <f>SUM(J42:J48)</f>
        <v>97786225</v>
      </c>
      <c r="K41" s="130">
        <f>SUM(K42:K48)</f>
        <v>92023959</v>
      </c>
    </row>
    <row r="42" spans="1:11">
      <c r="A42" s="226" t="s">
        <v>40</v>
      </c>
      <c r="B42" s="227"/>
      <c r="C42" s="227"/>
      <c r="D42" s="227"/>
      <c r="E42" s="227"/>
      <c r="F42" s="227"/>
      <c r="G42" s="227"/>
      <c r="H42" s="228"/>
      <c r="I42" s="1">
        <v>36</v>
      </c>
      <c r="J42" s="7">
        <v>65038743</v>
      </c>
      <c r="K42" s="7">
        <v>60315051</v>
      </c>
    </row>
    <row r="43" spans="1:11">
      <c r="A43" s="226" t="s">
        <v>41</v>
      </c>
      <c r="B43" s="227"/>
      <c r="C43" s="227"/>
      <c r="D43" s="227"/>
      <c r="E43" s="227"/>
      <c r="F43" s="227"/>
      <c r="G43" s="227"/>
      <c r="H43" s="228"/>
      <c r="I43" s="1">
        <v>37</v>
      </c>
      <c r="J43" s="7">
        <v>4263670</v>
      </c>
      <c r="K43" s="7">
        <v>6105409</v>
      </c>
    </row>
    <row r="44" spans="1:11">
      <c r="A44" s="226" t="s">
        <v>42</v>
      </c>
      <c r="B44" s="227"/>
      <c r="C44" s="227"/>
      <c r="D44" s="227"/>
      <c r="E44" s="227"/>
      <c r="F44" s="227"/>
      <c r="G44" s="227"/>
      <c r="H44" s="228"/>
      <c r="I44" s="1">
        <v>38</v>
      </c>
      <c r="J44" s="7">
        <v>18576488</v>
      </c>
      <c r="K44" s="7">
        <v>15904596</v>
      </c>
    </row>
    <row r="45" spans="1:11">
      <c r="A45" s="226" t="s">
        <v>43</v>
      </c>
      <c r="B45" s="227"/>
      <c r="C45" s="227"/>
      <c r="D45" s="227"/>
      <c r="E45" s="227"/>
      <c r="F45" s="227"/>
      <c r="G45" s="227"/>
      <c r="H45" s="228"/>
      <c r="I45" s="1">
        <v>39</v>
      </c>
      <c r="J45" s="7">
        <v>9907324</v>
      </c>
      <c r="K45" s="7">
        <v>9698903</v>
      </c>
    </row>
    <row r="46" spans="1:11">
      <c r="A46" s="226" t="s">
        <v>45</v>
      </c>
      <c r="B46" s="227"/>
      <c r="C46" s="227"/>
      <c r="D46" s="227"/>
      <c r="E46" s="227"/>
      <c r="F46" s="227"/>
      <c r="G46" s="227"/>
      <c r="H46" s="228"/>
      <c r="I46" s="1">
        <v>40</v>
      </c>
      <c r="J46" s="7"/>
      <c r="K46" s="7"/>
    </row>
    <row r="47" spans="1:11">
      <c r="A47" s="226" t="s">
        <v>46</v>
      </c>
      <c r="B47" s="227"/>
      <c r="C47" s="227"/>
      <c r="D47" s="227"/>
      <c r="E47" s="227"/>
      <c r="F47" s="227"/>
      <c r="G47" s="227"/>
      <c r="H47" s="228"/>
      <c r="I47" s="1">
        <v>41</v>
      </c>
      <c r="J47" s="7"/>
      <c r="K47" s="7"/>
    </row>
    <row r="48" spans="1:11">
      <c r="A48" s="226" t="s">
        <v>47</v>
      </c>
      <c r="B48" s="227"/>
      <c r="C48" s="227"/>
      <c r="D48" s="227"/>
      <c r="E48" s="227"/>
      <c r="F48" s="227"/>
      <c r="G48" s="227"/>
      <c r="H48" s="228"/>
      <c r="I48" s="1">
        <v>42</v>
      </c>
      <c r="J48" s="7"/>
      <c r="K48" s="7"/>
    </row>
    <row r="49" spans="1:11">
      <c r="A49" s="216" t="s">
        <v>48</v>
      </c>
      <c r="B49" s="217"/>
      <c r="C49" s="217"/>
      <c r="D49" s="217"/>
      <c r="E49" s="217"/>
      <c r="F49" s="217"/>
      <c r="G49" s="217"/>
      <c r="H49" s="218"/>
      <c r="I49" s="1">
        <v>43</v>
      </c>
      <c r="J49" s="130">
        <f>SUM(J50:J55)</f>
        <v>177953111</v>
      </c>
      <c r="K49" s="130">
        <f>SUM(K50:K55)</f>
        <v>230761368</v>
      </c>
    </row>
    <row r="50" spans="1:11">
      <c r="A50" s="226" t="s">
        <v>49</v>
      </c>
      <c r="B50" s="227"/>
      <c r="C50" s="227"/>
      <c r="D50" s="227"/>
      <c r="E50" s="227"/>
      <c r="F50" s="227"/>
      <c r="G50" s="227"/>
      <c r="H50" s="228"/>
      <c r="I50" s="1">
        <v>44</v>
      </c>
      <c r="J50" s="7"/>
      <c r="K50" s="7"/>
    </row>
    <row r="51" spans="1:11">
      <c r="A51" s="226" t="s">
        <v>50</v>
      </c>
      <c r="B51" s="227"/>
      <c r="C51" s="227"/>
      <c r="D51" s="227"/>
      <c r="E51" s="227"/>
      <c r="F51" s="227"/>
      <c r="G51" s="227"/>
      <c r="H51" s="228"/>
      <c r="I51" s="1">
        <v>45</v>
      </c>
      <c r="J51" s="7">
        <v>137336315</v>
      </c>
      <c r="K51" s="7">
        <v>152960922</v>
      </c>
    </row>
    <row r="52" spans="1:11">
      <c r="A52" s="226" t="s">
        <v>51</v>
      </c>
      <c r="B52" s="227"/>
      <c r="C52" s="227"/>
      <c r="D52" s="227"/>
      <c r="E52" s="227"/>
      <c r="F52" s="227"/>
      <c r="G52" s="227"/>
      <c r="H52" s="228"/>
      <c r="I52" s="1">
        <v>46</v>
      </c>
      <c r="J52" s="7">
        <v>6408483</v>
      </c>
      <c r="K52" s="7">
        <v>28199248</v>
      </c>
    </row>
    <row r="53" spans="1:11">
      <c r="A53" s="226" t="s">
        <v>52</v>
      </c>
      <c r="B53" s="227"/>
      <c r="C53" s="227"/>
      <c r="D53" s="227"/>
      <c r="E53" s="227"/>
      <c r="F53" s="227"/>
      <c r="G53" s="227"/>
      <c r="H53" s="228"/>
      <c r="I53" s="1">
        <v>47</v>
      </c>
      <c r="J53" s="7">
        <v>382197</v>
      </c>
      <c r="K53" s="7">
        <v>420178</v>
      </c>
    </row>
    <row r="54" spans="1:11">
      <c r="A54" s="226" t="s">
        <v>53</v>
      </c>
      <c r="B54" s="227"/>
      <c r="C54" s="227"/>
      <c r="D54" s="227"/>
      <c r="E54" s="227"/>
      <c r="F54" s="227"/>
      <c r="G54" s="227"/>
      <c r="H54" s="228"/>
      <c r="I54" s="1">
        <v>48</v>
      </c>
      <c r="J54" s="7">
        <v>10182444</v>
      </c>
      <c r="K54" s="7">
        <v>18931727</v>
      </c>
    </row>
    <row r="55" spans="1:11">
      <c r="A55" s="226" t="s">
        <v>54</v>
      </c>
      <c r="B55" s="227"/>
      <c r="C55" s="227"/>
      <c r="D55" s="227"/>
      <c r="E55" s="227"/>
      <c r="F55" s="227"/>
      <c r="G55" s="227"/>
      <c r="H55" s="228"/>
      <c r="I55" s="1">
        <v>49</v>
      </c>
      <c r="J55" s="7">
        <v>23643672</v>
      </c>
      <c r="K55" s="7">
        <v>30249293</v>
      </c>
    </row>
    <row r="56" spans="1:11">
      <c r="A56" s="216" t="s">
        <v>62</v>
      </c>
      <c r="B56" s="217"/>
      <c r="C56" s="217"/>
      <c r="D56" s="217"/>
      <c r="E56" s="217"/>
      <c r="F56" s="217"/>
      <c r="G56" s="217"/>
      <c r="H56" s="218"/>
      <c r="I56" s="1">
        <v>50</v>
      </c>
      <c r="J56" s="130">
        <f>SUM(J57:J63)</f>
        <v>6115737</v>
      </c>
      <c r="K56" s="130">
        <f>SUM(K57:K63)</f>
        <v>6790378</v>
      </c>
    </row>
    <row r="57" spans="1:11">
      <c r="A57" s="213" t="s">
        <v>27</v>
      </c>
      <c r="B57" s="214"/>
      <c r="C57" s="214"/>
      <c r="D57" s="214"/>
      <c r="E57" s="214"/>
      <c r="F57" s="214"/>
      <c r="G57" s="214"/>
      <c r="H57" s="215"/>
      <c r="I57" s="1">
        <v>51</v>
      </c>
      <c r="J57" s="7"/>
      <c r="K57" s="7"/>
    </row>
    <row r="58" spans="1:11">
      <c r="A58" s="213" t="s">
        <v>55</v>
      </c>
      <c r="B58" s="214"/>
      <c r="C58" s="214"/>
      <c r="D58" s="214"/>
      <c r="E58" s="214"/>
      <c r="F58" s="214"/>
      <c r="G58" s="214"/>
      <c r="H58" s="215"/>
      <c r="I58" s="1">
        <v>52</v>
      </c>
      <c r="J58" s="7"/>
      <c r="K58" s="7"/>
    </row>
    <row r="59" spans="1:11">
      <c r="A59" s="213" t="s">
        <v>29</v>
      </c>
      <c r="B59" s="214"/>
      <c r="C59" s="214"/>
      <c r="D59" s="214"/>
      <c r="E59" s="214"/>
      <c r="F59" s="214"/>
      <c r="G59" s="214"/>
      <c r="H59" s="215"/>
      <c r="I59" s="1">
        <v>53</v>
      </c>
      <c r="J59" s="7"/>
      <c r="K59" s="7"/>
    </row>
    <row r="60" spans="1:11">
      <c r="A60" s="213" t="s">
        <v>28</v>
      </c>
      <c r="B60" s="214"/>
      <c r="C60" s="214"/>
      <c r="D60" s="214"/>
      <c r="E60" s="214"/>
      <c r="F60" s="214"/>
      <c r="G60" s="214"/>
      <c r="H60" s="215"/>
      <c r="I60" s="1">
        <v>54</v>
      </c>
      <c r="J60" s="7"/>
      <c r="K60" s="7"/>
    </row>
    <row r="61" spans="1:11">
      <c r="A61" s="213" t="s">
        <v>56</v>
      </c>
      <c r="B61" s="214"/>
      <c r="C61" s="214"/>
      <c r="D61" s="214"/>
      <c r="E61" s="214"/>
      <c r="F61" s="214"/>
      <c r="G61" s="214"/>
      <c r="H61" s="215"/>
      <c r="I61" s="1">
        <v>55</v>
      </c>
      <c r="J61" s="7"/>
      <c r="K61" s="7"/>
    </row>
    <row r="62" spans="1:11">
      <c r="A62" s="213" t="s">
        <v>32</v>
      </c>
      <c r="B62" s="214"/>
      <c r="C62" s="214"/>
      <c r="D62" s="214"/>
      <c r="E62" s="214"/>
      <c r="F62" s="214"/>
      <c r="G62" s="214"/>
      <c r="H62" s="215"/>
      <c r="I62" s="1">
        <v>56</v>
      </c>
      <c r="J62" s="7">
        <v>6115737</v>
      </c>
      <c r="K62" s="7">
        <v>6790378</v>
      </c>
    </row>
    <row r="63" spans="1:11">
      <c r="A63" s="213" t="s">
        <v>57</v>
      </c>
      <c r="B63" s="214"/>
      <c r="C63" s="214"/>
      <c r="D63" s="214"/>
      <c r="E63" s="214"/>
      <c r="F63" s="214"/>
      <c r="G63" s="214"/>
      <c r="H63" s="215"/>
      <c r="I63" s="1">
        <v>57</v>
      </c>
      <c r="J63" s="7">
        <v>0</v>
      </c>
      <c r="K63" s="7"/>
    </row>
    <row r="64" spans="1:11">
      <c r="A64" s="216" t="s">
        <v>58</v>
      </c>
      <c r="B64" s="217"/>
      <c r="C64" s="217"/>
      <c r="D64" s="217"/>
      <c r="E64" s="217"/>
      <c r="F64" s="217"/>
      <c r="G64" s="217"/>
      <c r="H64" s="218"/>
      <c r="I64" s="1">
        <v>58</v>
      </c>
      <c r="J64" s="120">
        <v>12383774</v>
      </c>
      <c r="K64" s="120">
        <v>12289393</v>
      </c>
    </row>
    <row r="65" spans="1:11">
      <c r="A65" s="216" t="s">
        <v>59</v>
      </c>
      <c r="B65" s="217"/>
      <c r="C65" s="217"/>
      <c r="D65" s="217"/>
      <c r="E65" s="217"/>
      <c r="F65" s="217"/>
      <c r="G65" s="217"/>
      <c r="H65" s="218"/>
      <c r="I65" s="1">
        <v>59</v>
      </c>
      <c r="J65" s="120">
        <v>45189479</v>
      </c>
      <c r="K65" s="120">
        <v>43821468</v>
      </c>
    </row>
    <row r="66" spans="1:11">
      <c r="A66" s="216" t="s">
        <v>283</v>
      </c>
      <c r="B66" s="217"/>
      <c r="C66" s="217"/>
      <c r="D66" s="217"/>
      <c r="E66" s="217"/>
      <c r="F66" s="217"/>
      <c r="G66" s="217"/>
      <c r="H66" s="218"/>
      <c r="I66" s="1">
        <v>60</v>
      </c>
      <c r="J66" s="130">
        <f>J7+J8+J40+J65</f>
        <v>1345377123.8491819</v>
      </c>
      <c r="K66" s="130">
        <f>K7+K8+K40+K65</f>
        <v>1360055877</v>
      </c>
    </row>
    <row r="67" spans="1:11">
      <c r="A67" s="229" t="s">
        <v>60</v>
      </c>
      <c r="B67" s="230"/>
      <c r="C67" s="230"/>
      <c r="D67" s="230"/>
      <c r="E67" s="230"/>
      <c r="F67" s="230"/>
      <c r="G67" s="230"/>
      <c r="H67" s="231"/>
      <c r="I67" s="4">
        <v>61</v>
      </c>
      <c r="J67" s="121">
        <v>29591225</v>
      </c>
      <c r="K67" s="121">
        <v>30045138</v>
      </c>
    </row>
    <row r="68" spans="1:11">
      <c r="A68" s="232" t="s">
        <v>63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34"/>
    </row>
    <row r="69" spans="1:11">
      <c r="A69" s="223" t="s">
        <v>284</v>
      </c>
      <c r="B69" s="224"/>
      <c r="C69" s="224"/>
      <c r="D69" s="224"/>
      <c r="E69" s="224"/>
      <c r="F69" s="224"/>
      <c r="G69" s="224"/>
      <c r="H69" s="225"/>
      <c r="I69" s="3">
        <v>62</v>
      </c>
      <c r="J69" s="130">
        <f>J70+J71+J72+J78+J79+J82+J85</f>
        <v>622955515.98835099</v>
      </c>
      <c r="K69" s="130">
        <f>K70+K71+K72+K78+K79+K82+K85</f>
        <v>647102674</v>
      </c>
    </row>
    <row r="70" spans="1:11">
      <c r="A70" s="216" t="s">
        <v>64</v>
      </c>
      <c r="B70" s="217"/>
      <c r="C70" s="217"/>
      <c r="D70" s="217"/>
      <c r="E70" s="217"/>
      <c r="F70" s="217"/>
      <c r="G70" s="217"/>
      <c r="H70" s="218"/>
      <c r="I70" s="1">
        <v>63</v>
      </c>
      <c r="J70" s="120">
        <v>419958400</v>
      </c>
      <c r="K70" s="120">
        <v>419958400</v>
      </c>
    </row>
    <row r="71" spans="1:11">
      <c r="A71" s="216" t="s">
        <v>65</v>
      </c>
      <c r="B71" s="217"/>
      <c r="C71" s="217"/>
      <c r="D71" s="217"/>
      <c r="E71" s="217"/>
      <c r="F71" s="217"/>
      <c r="G71" s="217"/>
      <c r="H71" s="218"/>
      <c r="I71" s="1">
        <v>64</v>
      </c>
      <c r="J71" s="120">
        <v>183481905</v>
      </c>
      <c r="K71" s="120">
        <v>183472152</v>
      </c>
    </row>
    <row r="72" spans="1:11">
      <c r="A72" s="216" t="s">
        <v>66</v>
      </c>
      <c r="B72" s="217"/>
      <c r="C72" s="217"/>
      <c r="D72" s="217"/>
      <c r="E72" s="217"/>
      <c r="F72" s="217"/>
      <c r="G72" s="217"/>
      <c r="H72" s="218"/>
      <c r="I72" s="1">
        <v>65</v>
      </c>
      <c r="J72" s="130">
        <f>J73+J74-J75+J76+J77</f>
        <v>31549516</v>
      </c>
      <c r="K72" s="130">
        <f>K73+K74-K75+K76+K77</f>
        <v>31549521</v>
      </c>
    </row>
    <row r="73" spans="1:11">
      <c r="A73" s="213" t="s">
        <v>67</v>
      </c>
      <c r="B73" s="214"/>
      <c r="C73" s="214"/>
      <c r="D73" s="214"/>
      <c r="E73" s="214"/>
      <c r="F73" s="214"/>
      <c r="G73" s="214"/>
      <c r="H73" s="215"/>
      <c r="I73" s="1">
        <v>66</v>
      </c>
      <c r="J73" s="7">
        <v>6139440</v>
      </c>
      <c r="K73" s="7">
        <v>6139445</v>
      </c>
    </row>
    <row r="74" spans="1:11">
      <c r="A74" s="213" t="s">
        <v>68</v>
      </c>
      <c r="B74" s="214"/>
      <c r="C74" s="214"/>
      <c r="D74" s="214"/>
      <c r="E74" s="214"/>
      <c r="F74" s="214"/>
      <c r="G74" s="214"/>
      <c r="H74" s="215"/>
      <c r="I74" s="1">
        <v>67</v>
      </c>
      <c r="J74" s="7">
        <v>3107594</v>
      </c>
      <c r="K74" s="7">
        <v>3246712</v>
      </c>
    </row>
    <row r="75" spans="1:11">
      <c r="A75" s="226" t="s">
        <v>69</v>
      </c>
      <c r="B75" s="227"/>
      <c r="C75" s="227"/>
      <c r="D75" s="227"/>
      <c r="E75" s="227"/>
      <c r="F75" s="227"/>
      <c r="G75" s="227"/>
      <c r="H75" s="228"/>
      <c r="I75" s="1">
        <v>68</v>
      </c>
      <c r="J75" s="7">
        <v>3107594</v>
      </c>
      <c r="K75" s="7">
        <v>3246712</v>
      </c>
    </row>
    <row r="76" spans="1:11">
      <c r="A76" s="226" t="s">
        <v>70</v>
      </c>
      <c r="B76" s="227"/>
      <c r="C76" s="227"/>
      <c r="D76" s="227"/>
      <c r="E76" s="227"/>
      <c r="F76" s="227"/>
      <c r="G76" s="227"/>
      <c r="H76" s="228"/>
      <c r="I76" s="1">
        <v>69</v>
      </c>
      <c r="J76" s="7">
        <v>0</v>
      </c>
      <c r="K76" s="7"/>
    </row>
    <row r="77" spans="1:11">
      <c r="A77" s="213" t="s">
        <v>71</v>
      </c>
      <c r="B77" s="214"/>
      <c r="C77" s="214"/>
      <c r="D77" s="214"/>
      <c r="E77" s="214"/>
      <c r="F77" s="214"/>
      <c r="G77" s="214"/>
      <c r="H77" s="215"/>
      <c r="I77" s="1">
        <v>70</v>
      </c>
      <c r="J77" s="7">
        <v>25410076</v>
      </c>
      <c r="K77" s="7">
        <v>25410076</v>
      </c>
    </row>
    <row r="78" spans="1:11">
      <c r="A78" s="216" t="s">
        <v>72</v>
      </c>
      <c r="B78" s="217"/>
      <c r="C78" s="217"/>
      <c r="D78" s="217"/>
      <c r="E78" s="217"/>
      <c r="F78" s="217"/>
      <c r="G78" s="217"/>
      <c r="H78" s="218"/>
      <c r="I78" s="1">
        <v>71</v>
      </c>
      <c r="J78" s="120">
        <v>-72895692</v>
      </c>
      <c r="K78" s="120">
        <v>-65867729</v>
      </c>
    </row>
    <row r="79" spans="1:11">
      <c r="A79" s="216" t="s">
        <v>73</v>
      </c>
      <c r="B79" s="217"/>
      <c r="C79" s="217"/>
      <c r="D79" s="217"/>
      <c r="E79" s="217"/>
      <c r="F79" s="217"/>
      <c r="G79" s="217"/>
      <c r="H79" s="218"/>
      <c r="I79" s="1">
        <v>72</v>
      </c>
      <c r="J79" s="130">
        <f>J80-J81</f>
        <v>14641039</v>
      </c>
      <c r="K79" s="130">
        <f>K80-K81</f>
        <v>63435966</v>
      </c>
    </row>
    <row r="80" spans="1:11">
      <c r="A80" s="235" t="s">
        <v>74</v>
      </c>
      <c r="B80" s="236"/>
      <c r="C80" s="236"/>
      <c r="D80" s="236"/>
      <c r="E80" s="236"/>
      <c r="F80" s="236"/>
      <c r="G80" s="236"/>
      <c r="H80" s="237"/>
      <c r="I80" s="1">
        <v>73</v>
      </c>
      <c r="J80" s="7">
        <v>14641039</v>
      </c>
      <c r="K80" s="7">
        <v>63435966</v>
      </c>
    </row>
    <row r="81" spans="1:12">
      <c r="A81" s="235" t="s">
        <v>75</v>
      </c>
      <c r="B81" s="236"/>
      <c r="C81" s="236"/>
      <c r="D81" s="236"/>
      <c r="E81" s="236"/>
      <c r="F81" s="236"/>
      <c r="G81" s="236"/>
      <c r="H81" s="237"/>
      <c r="I81" s="1">
        <v>74</v>
      </c>
      <c r="J81" s="7"/>
      <c r="K81" s="7"/>
    </row>
    <row r="82" spans="1:12">
      <c r="A82" s="216" t="s">
        <v>76</v>
      </c>
      <c r="B82" s="217"/>
      <c r="C82" s="217"/>
      <c r="D82" s="217"/>
      <c r="E82" s="217"/>
      <c r="F82" s="217"/>
      <c r="G82" s="217"/>
      <c r="H82" s="218"/>
      <c r="I82" s="1">
        <v>75</v>
      </c>
      <c r="J82" s="130">
        <f>J83-J84</f>
        <v>46225068.988350973</v>
      </c>
      <c r="K82" s="130">
        <f>K83-K84</f>
        <v>14557133</v>
      </c>
    </row>
    <row r="83" spans="1:12">
      <c r="A83" s="235" t="s">
        <v>77</v>
      </c>
      <c r="B83" s="236"/>
      <c r="C83" s="236"/>
      <c r="D83" s="236"/>
      <c r="E83" s="236"/>
      <c r="F83" s="236"/>
      <c r="G83" s="236"/>
      <c r="H83" s="237"/>
      <c r="I83" s="1">
        <v>76</v>
      </c>
      <c r="J83" s="7">
        <v>46225068.988350973</v>
      </c>
      <c r="K83" s="7">
        <v>14557133</v>
      </c>
    </row>
    <row r="84" spans="1:12">
      <c r="A84" s="235" t="s">
        <v>78</v>
      </c>
      <c r="B84" s="236"/>
      <c r="C84" s="236"/>
      <c r="D84" s="236"/>
      <c r="E84" s="236"/>
      <c r="F84" s="236"/>
      <c r="G84" s="236"/>
      <c r="H84" s="237"/>
      <c r="I84" s="1">
        <v>77</v>
      </c>
      <c r="J84" s="7"/>
      <c r="K84" s="7"/>
    </row>
    <row r="85" spans="1:12">
      <c r="A85" s="216" t="s">
        <v>79</v>
      </c>
      <c r="B85" s="217"/>
      <c r="C85" s="217"/>
      <c r="D85" s="217"/>
      <c r="E85" s="217"/>
      <c r="F85" s="217"/>
      <c r="G85" s="217"/>
      <c r="H85" s="218"/>
      <c r="I85" s="1">
        <v>78</v>
      </c>
      <c r="J85" s="120">
        <v>-4721</v>
      </c>
      <c r="K85" s="120">
        <v>-2769</v>
      </c>
    </row>
    <row r="86" spans="1:12">
      <c r="A86" s="216" t="s">
        <v>285</v>
      </c>
      <c r="B86" s="217"/>
      <c r="C86" s="217"/>
      <c r="D86" s="217"/>
      <c r="E86" s="217"/>
      <c r="F86" s="217"/>
      <c r="G86" s="217"/>
      <c r="H86" s="218"/>
      <c r="I86" s="1">
        <v>79</v>
      </c>
      <c r="J86" s="130">
        <f>SUM(J87:J89)</f>
        <v>9459516</v>
      </c>
      <c r="K86" s="130">
        <f>SUM(K87:K89)</f>
        <v>7873744</v>
      </c>
    </row>
    <row r="87" spans="1:12">
      <c r="A87" s="226" t="s">
        <v>80</v>
      </c>
      <c r="B87" s="227"/>
      <c r="C87" s="227"/>
      <c r="D87" s="227"/>
      <c r="E87" s="227"/>
      <c r="F87" s="227"/>
      <c r="G87" s="227"/>
      <c r="H87" s="228"/>
      <c r="I87" s="1">
        <v>80</v>
      </c>
      <c r="J87" s="7">
        <v>1724443</v>
      </c>
      <c r="K87" s="7">
        <v>1724443</v>
      </c>
    </row>
    <row r="88" spans="1:12">
      <c r="A88" s="226" t="s">
        <v>81</v>
      </c>
      <c r="B88" s="227"/>
      <c r="C88" s="227"/>
      <c r="D88" s="227"/>
      <c r="E88" s="227"/>
      <c r="F88" s="227"/>
      <c r="G88" s="227"/>
      <c r="H88" s="228"/>
      <c r="I88" s="1">
        <v>81</v>
      </c>
      <c r="J88" s="7">
        <v>0</v>
      </c>
      <c r="K88" s="7"/>
    </row>
    <row r="89" spans="1:12">
      <c r="A89" s="213" t="s">
        <v>82</v>
      </c>
      <c r="B89" s="214"/>
      <c r="C89" s="214"/>
      <c r="D89" s="214"/>
      <c r="E89" s="214"/>
      <c r="F89" s="214"/>
      <c r="G89" s="214"/>
      <c r="H89" s="215"/>
      <c r="I89" s="1">
        <v>82</v>
      </c>
      <c r="J89" s="7">
        <v>7735073</v>
      </c>
      <c r="K89" s="7">
        <v>6149301</v>
      </c>
    </row>
    <row r="90" spans="1:12">
      <c r="A90" s="216" t="s">
        <v>286</v>
      </c>
      <c r="B90" s="217"/>
      <c r="C90" s="217"/>
      <c r="D90" s="217"/>
      <c r="E90" s="217"/>
      <c r="F90" s="217"/>
      <c r="G90" s="217"/>
      <c r="H90" s="218"/>
      <c r="I90" s="1">
        <v>83</v>
      </c>
      <c r="J90" s="130">
        <f>SUM(J91:J99)</f>
        <v>298864762</v>
      </c>
      <c r="K90" s="130">
        <f>SUM(K91:K99)</f>
        <v>298055121</v>
      </c>
    </row>
    <row r="91" spans="1:12">
      <c r="A91" s="226" t="s">
        <v>83</v>
      </c>
      <c r="B91" s="227"/>
      <c r="C91" s="227"/>
      <c r="D91" s="227"/>
      <c r="E91" s="227"/>
      <c r="F91" s="227"/>
      <c r="G91" s="227"/>
      <c r="H91" s="228"/>
      <c r="I91" s="1">
        <v>84</v>
      </c>
      <c r="J91" s="7"/>
      <c r="K91" s="7"/>
    </row>
    <row r="92" spans="1:12">
      <c r="A92" s="226" t="s">
        <v>84</v>
      </c>
      <c r="B92" s="227"/>
      <c r="C92" s="227"/>
      <c r="D92" s="227"/>
      <c r="E92" s="227"/>
      <c r="F92" s="227"/>
      <c r="G92" s="227"/>
      <c r="H92" s="228"/>
      <c r="I92" s="1">
        <v>85</v>
      </c>
      <c r="J92" s="7"/>
      <c r="K92" s="7"/>
    </row>
    <row r="93" spans="1:12">
      <c r="A93" s="226" t="s">
        <v>85</v>
      </c>
      <c r="B93" s="227"/>
      <c r="C93" s="227"/>
      <c r="D93" s="227"/>
      <c r="E93" s="227"/>
      <c r="F93" s="227"/>
      <c r="G93" s="227"/>
      <c r="H93" s="228"/>
      <c r="I93" s="1">
        <v>86</v>
      </c>
      <c r="J93" s="7">
        <v>262592153</v>
      </c>
      <c r="K93" s="7">
        <v>262572509</v>
      </c>
      <c r="L93" s="126"/>
    </row>
    <row r="94" spans="1:12">
      <c r="A94" s="226" t="s">
        <v>86</v>
      </c>
      <c r="B94" s="227"/>
      <c r="C94" s="227"/>
      <c r="D94" s="227"/>
      <c r="E94" s="227"/>
      <c r="F94" s="227"/>
      <c r="G94" s="227"/>
      <c r="H94" s="228"/>
      <c r="I94" s="1">
        <v>87</v>
      </c>
      <c r="J94" s="7"/>
      <c r="K94" s="7"/>
    </row>
    <row r="95" spans="1:12">
      <c r="A95" s="226" t="s">
        <v>87</v>
      </c>
      <c r="B95" s="227"/>
      <c r="C95" s="227"/>
      <c r="D95" s="227"/>
      <c r="E95" s="227"/>
      <c r="F95" s="227"/>
      <c r="G95" s="227"/>
      <c r="H95" s="228"/>
      <c r="I95" s="1">
        <v>88</v>
      </c>
      <c r="J95" s="7">
        <v>28487988</v>
      </c>
      <c r="K95" s="7">
        <v>28034690</v>
      </c>
    </row>
    <row r="96" spans="1:12">
      <c r="A96" s="226" t="s">
        <v>88</v>
      </c>
      <c r="B96" s="227"/>
      <c r="C96" s="227"/>
      <c r="D96" s="227"/>
      <c r="E96" s="227"/>
      <c r="F96" s="227"/>
      <c r="G96" s="227"/>
      <c r="H96" s="228"/>
      <c r="I96" s="1">
        <v>89</v>
      </c>
      <c r="J96" s="7"/>
      <c r="K96" s="7"/>
    </row>
    <row r="97" spans="1:11">
      <c r="A97" s="226" t="s">
        <v>89</v>
      </c>
      <c r="B97" s="227"/>
      <c r="C97" s="227"/>
      <c r="D97" s="227"/>
      <c r="E97" s="227"/>
      <c r="F97" s="227"/>
      <c r="G97" s="227"/>
      <c r="H97" s="228"/>
      <c r="I97" s="1">
        <v>90</v>
      </c>
      <c r="J97" s="7"/>
      <c r="K97" s="7"/>
    </row>
    <row r="98" spans="1:11">
      <c r="A98" s="226" t="s">
        <v>90</v>
      </c>
      <c r="B98" s="227"/>
      <c r="C98" s="227"/>
      <c r="D98" s="227"/>
      <c r="E98" s="227"/>
      <c r="F98" s="227"/>
      <c r="G98" s="227"/>
      <c r="H98" s="228"/>
      <c r="I98" s="1">
        <v>91</v>
      </c>
      <c r="J98" s="7"/>
      <c r="K98" s="7"/>
    </row>
    <row r="99" spans="1:11">
      <c r="A99" s="226" t="s">
        <v>91</v>
      </c>
      <c r="B99" s="227"/>
      <c r="C99" s="227"/>
      <c r="D99" s="227"/>
      <c r="E99" s="227"/>
      <c r="F99" s="227"/>
      <c r="G99" s="227"/>
      <c r="H99" s="228"/>
      <c r="I99" s="1">
        <v>92</v>
      </c>
      <c r="J99" s="7">
        <v>7784621</v>
      </c>
      <c r="K99" s="7">
        <v>7447922</v>
      </c>
    </row>
    <row r="100" spans="1:11">
      <c r="A100" s="216" t="s">
        <v>299</v>
      </c>
      <c r="B100" s="217"/>
      <c r="C100" s="217"/>
      <c r="D100" s="217"/>
      <c r="E100" s="217"/>
      <c r="F100" s="217"/>
      <c r="G100" s="217"/>
      <c r="H100" s="218"/>
      <c r="I100" s="1">
        <v>93</v>
      </c>
      <c r="J100" s="130">
        <f>SUM(J101:J112)</f>
        <v>396477901</v>
      </c>
      <c r="K100" s="130">
        <f>SUM(K101:K112)</f>
        <v>391331450</v>
      </c>
    </row>
    <row r="101" spans="1:11" ht="12.75" customHeight="1">
      <c r="A101" s="226" t="s">
        <v>83</v>
      </c>
      <c r="B101" s="227"/>
      <c r="C101" s="227"/>
      <c r="D101" s="227"/>
      <c r="E101" s="227"/>
      <c r="F101" s="227"/>
      <c r="G101" s="227"/>
      <c r="H101" s="228"/>
      <c r="I101" s="1">
        <v>94</v>
      </c>
      <c r="J101" s="7"/>
      <c r="K101" s="7"/>
    </row>
    <row r="102" spans="1:11" ht="12.75" customHeight="1">
      <c r="A102" s="226" t="s">
        <v>84</v>
      </c>
      <c r="B102" s="227"/>
      <c r="C102" s="227"/>
      <c r="D102" s="227"/>
      <c r="E102" s="227"/>
      <c r="F102" s="227"/>
      <c r="G102" s="227"/>
      <c r="H102" s="228"/>
      <c r="I102" s="1">
        <v>95</v>
      </c>
      <c r="J102" s="7">
        <v>1983051</v>
      </c>
      <c r="K102" s="7">
        <v>1956736</v>
      </c>
    </row>
    <row r="103" spans="1:11" ht="12.75" customHeight="1">
      <c r="A103" s="226" t="s">
        <v>85</v>
      </c>
      <c r="B103" s="227"/>
      <c r="C103" s="227"/>
      <c r="D103" s="227"/>
      <c r="E103" s="227"/>
      <c r="F103" s="227"/>
      <c r="G103" s="227"/>
      <c r="H103" s="228"/>
      <c r="I103" s="1">
        <v>96</v>
      </c>
      <c r="J103" s="7">
        <v>161117273</v>
      </c>
      <c r="K103" s="7">
        <v>151188752</v>
      </c>
    </row>
    <row r="104" spans="1:11" ht="12.75" customHeight="1">
      <c r="A104" s="226" t="s">
        <v>86</v>
      </c>
      <c r="B104" s="227"/>
      <c r="C104" s="227"/>
      <c r="D104" s="227"/>
      <c r="E104" s="227"/>
      <c r="F104" s="227"/>
      <c r="G104" s="227"/>
      <c r="H104" s="228"/>
      <c r="I104" s="1">
        <v>97</v>
      </c>
      <c r="J104" s="7">
        <v>23613360</v>
      </c>
      <c r="K104" s="7">
        <v>22201248</v>
      </c>
    </row>
    <row r="105" spans="1:11" ht="12.75" customHeight="1">
      <c r="A105" s="226" t="s">
        <v>87</v>
      </c>
      <c r="B105" s="227"/>
      <c r="C105" s="227"/>
      <c r="D105" s="227"/>
      <c r="E105" s="227"/>
      <c r="F105" s="227"/>
      <c r="G105" s="227"/>
      <c r="H105" s="228"/>
      <c r="I105" s="1">
        <v>98</v>
      </c>
      <c r="J105" s="7">
        <v>180510796</v>
      </c>
      <c r="K105" s="7">
        <v>185453519</v>
      </c>
    </row>
    <row r="106" spans="1:11" ht="12.75" customHeight="1">
      <c r="A106" s="226" t="s">
        <v>88</v>
      </c>
      <c r="B106" s="227"/>
      <c r="C106" s="227"/>
      <c r="D106" s="227"/>
      <c r="E106" s="227"/>
      <c r="F106" s="227"/>
      <c r="G106" s="227"/>
      <c r="H106" s="228"/>
      <c r="I106" s="1">
        <v>99</v>
      </c>
      <c r="J106" s="7"/>
      <c r="K106" s="7"/>
    </row>
    <row r="107" spans="1:11" ht="12.75" customHeight="1">
      <c r="A107" s="226" t="s">
        <v>89</v>
      </c>
      <c r="B107" s="227"/>
      <c r="C107" s="227"/>
      <c r="D107" s="227"/>
      <c r="E107" s="227"/>
      <c r="F107" s="227"/>
      <c r="G107" s="227"/>
      <c r="H107" s="228"/>
      <c r="I107" s="1">
        <v>100</v>
      </c>
      <c r="J107" s="7">
        <v>896374</v>
      </c>
      <c r="K107" s="7">
        <v>678492</v>
      </c>
    </row>
    <row r="108" spans="1:11">
      <c r="A108" s="226" t="s">
        <v>92</v>
      </c>
      <c r="B108" s="227"/>
      <c r="C108" s="227"/>
      <c r="D108" s="227"/>
      <c r="E108" s="227"/>
      <c r="F108" s="227"/>
      <c r="G108" s="227"/>
      <c r="H108" s="228"/>
      <c r="I108" s="1">
        <v>101</v>
      </c>
      <c r="J108" s="7">
        <v>9898976</v>
      </c>
      <c r="K108" s="7">
        <v>9938241</v>
      </c>
    </row>
    <row r="109" spans="1:11">
      <c r="A109" s="226" t="s">
        <v>93</v>
      </c>
      <c r="B109" s="227"/>
      <c r="C109" s="227"/>
      <c r="D109" s="227"/>
      <c r="E109" s="227"/>
      <c r="F109" s="227"/>
      <c r="G109" s="227"/>
      <c r="H109" s="228"/>
      <c r="I109" s="1">
        <v>102</v>
      </c>
      <c r="J109" s="7">
        <v>15041837</v>
      </c>
      <c r="K109" s="7">
        <v>15833931</v>
      </c>
    </row>
    <row r="110" spans="1:11">
      <c r="A110" s="226" t="s">
        <v>94</v>
      </c>
      <c r="B110" s="227"/>
      <c r="C110" s="227"/>
      <c r="D110" s="227"/>
      <c r="E110" s="227"/>
      <c r="F110" s="227"/>
      <c r="G110" s="227"/>
      <c r="H110" s="228"/>
      <c r="I110" s="1">
        <v>103</v>
      </c>
      <c r="J110" s="7">
        <v>27856</v>
      </c>
      <c r="K110" s="7">
        <v>27856</v>
      </c>
    </row>
    <row r="111" spans="1:11">
      <c r="A111" s="226" t="s">
        <v>95</v>
      </c>
      <c r="B111" s="227"/>
      <c r="C111" s="227"/>
      <c r="D111" s="227"/>
      <c r="E111" s="227"/>
      <c r="F111" s="227"/>
      <c r="G111" s="227"/>
      <c r="H111" s="228"/>
      <c r="I111" s="1">
        <v>104</v>
      </c>
      <c r="J111" s="7"/>
      <c r="K111" s="7"/>
    </row>
    <row r="112" spans="1:11">
      <c r="A112" s="226" t="s">
        <v>96</v>
      </c>
      <c r="B112" s="227"/>
      <c r="C112" s="227"/>
      <c r="D112" s="227"/>
      <c r="E112" s="227"/>
      <c r="F112" s="227"/>
      <c r="G112" s="227"/>
      <c r="H112" s="228"/>
      <c r="I112" s="1">
        <v>105</v>
      </c>
      <c r="J112" s="7">
        <v>3388378</v>
      </c>
      <c r="K112" s="7">
        <v>4052675</v>
      </c>
    </row>
    <row r="113" spans="1:11">
      <c r="A113" s="216" t="s">
        <v>97</v>
      </c>
      <c r="B113" s="217"/>
      <c r="C113" s="217"/>
      <c r="D113" s="217"/>
      <c r="E113" s="217"/>
      <c r="F113" s="217"/>
      <c r="G113" s="217"/>
      <c r="H113" s="218"/>
      <c r="I113" s="1">
        <v>106</v>
      </c>
      <c r="J113" s="120">
        <v>17619429</v>
      </c>
      <c r="K113" s="120">
        <v>15692888</v>
      </c>
    </row>
    <row r="114" spans="1:11">
      <c r="A114" s="216" t="s">
        <v>287</v>
      </c>
      <c r="B114" s="217"/>
      <c r="C114" s="217"/>
      <c r="D114" s="217"/>
      <c r="E114" s="217"/>
      <c r="F114" s="217"/>
      <c r="G114" s="217"/>
      <c r="H114" s="218"/>
      <c r="I114" s="1">
        <v>107</v>
      </c>
      <c r="J114" s="130">
        <f>J69+J86+J90+J100+J113</f>
        <v>1345377123.9883509</v>
      </c>
      <c r="K114" s="130">
        <f>K69+K86+K90+K100+K113</f>
        <v>1360055877</v>
      </c>
    </row>
    <row r="115" spans="1:11">
      <c r="A115" s="240" t="s">
        <v>98</v>
      </c>
      <c r="B115" s="241"/>
      <c r="C115" s="241"/>
      <c r="D115" s="241"/>
      <c r="E115" s="241"/>
      <c r="F115" s="241"/>
      <c r="G115" s="241"/>
      <c r="H115" s="242"/>
      <c r="I115" s="2">
        <v>108</v>
      </c>
      <c r="J115" s="121">
        <f>+J67</f>
        <v>29591225</v>
      </c>
      <c r="K115" s="121">
        <f>+K67</f>
        <v>30045138</v>
      </c>
    </row>
    <row r="116" spans="1:11">
      <c r="A116" s="232" t="s">
        <v>99</v>
      </c>
      <c r="B116" s="243"/>
      <c r="C116" s="243"/>
      <c r="D116" s="243"/>
      <c r="E116" s="243"/>
      <c r="F116" s="243"/>
      <c r="G116" s="243"/>
      <c r="H116" s="243"/>
      <c r="I116" s="244"/>
      <c r="J116" s="244"/>
      <c r="K116" s="245"/>
    </row>
    <row r="117" spans="1:11">
      <c r="A117" s="223" t="s">
        <v>100</v>
      </c>
      <c r="B117" s="224"/>
      <c r="C117" s="224"/>
      <c r="D117" s="224"/>
      <c r="E117" s="224"/>
      <c r="F117" s="224"/>
      <c r="G117" s="224"/>
      <c r="H117" s="224"/>
      <c r="I117" s="246"/>
      <c r="J117" s="246"/>
      <c r="K117" s="247"/>
    </row>
    <row r="118" spans="1:11">
      <c r="A118" s="213" t="s">
        <v>101</v>
      </c>
      <c r="B118" s="214"/>
      <c r="C118" s="214"/>
      <c r="D118" s="214"/>
      <c r="E118" s="214"/>
      <c r="F118" s="214"/>
      <c r="G118" s="214"/>
      <c r="H118" s="215"/>
      <c r="I118" s="1">
        <v>109</v>
      </c>
      <c r="J118" s="7">
        <v>622960236.98835099</v>
      </c>
      <c r="K118" s="7">
        <v>647105442.59118187</v>
      </c>
    </row>
    <row r="119" spans="1:11">
      <c r="A119" s="248" t="s">
        <v>102</v>
      </c>
      <c r="B119" s="249"/>
      <c r="C119" s="249"/>
      <c r="D119" s="249"/>
      <c r="E119" s="249"/>
      <c r="F119" s="249"/>
      <c r="G119" s="249"/>
      <c r="H119" s="250"/>
      <c r="I119" s="4">
        <v>110</v>
      </c>
      <c r="J119" s="8">
        <v>-4721</v>
      </c>
      <c r="K119" s="8">
        <v>-2769</v>
      </c>
    </row>
    <row r="120" spans="1:11" ht="39" customHeight="1">
      <c r="A120" s="251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</row>
    <row r="121" spans="1:11">
      <c r="A121" s="238"/>
      <c r="B121" s="239"/>
      <c r="C121" s="239"/>
      <c r="D121" s="239"/>
      <c r="E121" s="239"/>
      <c r="F121" s="239"/>
      <c r="G121" s="239"/>
      <c r="H121" s="239"/>
      <c r="I121" s="239"/>
      <c r="J121" s="239"/>
      <c r="K121" s="239"/>
    </row>
    <row r="122" spans="1:11">
      <c r="K122" s="126"/>
    </row>
  </sheetData>
  <mergeCells count="121"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01:H101"/>
    <mergeCell ref="A102:H102"/>
    <mergeCell ref="A103:H103"/>
    <mergeCell ref="A104:H104"/>
    <mergeCell ref="A97:H97"/>
    <mergeCell ref="A98:H98"/>
    <mergeCell ref="A99:H99"/>
    <mergeCell ref="A100:H100"/>
    <mergeCell ref="A93:H93"/>
    <mergeCell ref="A94:H94"/>
    <mergeCell ref="A95:H95"/>
    <mergeCell ref="A96:H96"/>
    <mergeCell ref="A89:H89"/>
    <mergeCell ref="A90:H90"/>
    <mergeCell ref="A91:H91"/>
    <mergeCell ref="A92:H92"/>
    <mergeCell ref="A85:H85"/>
    <mergeCell ref="A86:H86"/>
    <mergeCell ref="A87:H87"/>
    <mergeCell ref="A88:H88"/>
    <mergeCell ref="A81:H81"/>
    <mergeCell ref="A82:H82"/>
    <mergeCell ref="A83:H83"/>
    <mergeCell ref="A84:H84"/>
    <mergeCell ref="A77:H77"/>
    <mergeCell ref="A78:H78"/>
    <mergeCell ref="A79:H79"/>
    <mergeCell ref="A80:H80"/>
    <mergeCell ref="A73:H73"/>
    <mergeCell ref="A74:H74"/>
    <mergeCell ref="A75:H75"/>
    <mergeCell ref="A76:H76"/>
    <mergeCell ref="A69:H69"/>
    <mergeCell ref="A70:H70"/>
    <mergeCell ref="A71:H71"/>
    <mergeCell ref="A72:H72"/>
    <mergeCell ref="A65:H65"/>
    <mergeCell ref="A66:H66"/>
    <mergeCell ref="A67:H67"/>
    <mergeCell ref="A68:K68"/>
    <mergeCell ref="A61:H61"/>
    <mergeCell ref="A62:H62"/>
    <mergeCell ref="A63:H63"/>
    <mergeCell ref="A64:H64"/>
    <mergeCell ref="A57:H57"/>
    <mergeCell ref="A58:H58"/>
    <mergeCell ref="A59:H59"/>
    <mergeCell ref="A60:H60"/>
    <mergeCell ref="A53:H53"/>
    <mergeCell ref="A54:H54"/>
    <mergeCell ref="A55:H55"/>
    <mergeCell ref="A56:H56"/>
    <mergeCell ref="A49:H49"/>
    <mergeCell ref="A50:H50"/>
    <mergeCell ref="A51:H51"/>
    <mergeCell ref="A52:H52"/>
    <mergeCell ref="A45:H45"/>
    <mergeCell ref="A46:H46"/>
    <mergeCell ref="A47:H47"/>
    <mergeCell ref="A48:H48"/>
    <mergeCell ref="A41:H41"/>
    <mergeCell ref="A42:H42"/>
    <mergeCell ref="A43:H43"/>
    <mergeCell ref="A44:H44"/>
    <mergeCell ref="A37:H37"/>
    <mergeCell ref="A38:H38"/>
    <mergeCell ref="A39:H39"/>
    <mergeCell ref="A40:H40"/>
    <mergeCell ref="A33:H33"/>
    <mergeCell ref="A34:H34"/>
    <mergeCell ref="A35:H35"/>
    <mergeCell ref="A36:H36"/>
    <mergeCell ref="A29:H29"/>
    <mergeCell ref="A30:H30"/>
    <mergeCell ref="A31:H31"/>
    <mergeCell ref="A32:H32"/>
    <mergeCell ref="A25:H25"/>
    <mergeCell ref="A26:H26"/>
    <mergeCell ref="A27:H27"/>
    <mergeCell ref="A28:H28"/>
    <mergeCell ref="A21:H21"/>
    <mergeCell ref="A22:H22"/>
    <mergeCell ref="A23:H23"/>
    <mergeCell ref="A24:H24"/>
    <mergeCell ref="A17:H17"/>
    <mergeCell ref="A18:H18"/>
    <mergeCell ref="A19:H19"/>
    <mergeCell ref="A20:H20"/>
    <mergeCell ref="A1:K1"/>
    <mergeCell ref="A2:K2"/>
    <mergeCell ref="A3:K3"/>
    <mergeCell ref="A4:H4"/>
    <mergeCell ref="A13:H13"/>
    <mergeCell ref="A14:H14"/>
    <mergeCell ref="A15:H15"/>
    <mergeCell ref="A16:H16"/>
    <mergeCell ref="A9:H9"/>
    <mergeCell ref="A10:H10"/>
    <mergeCell ref="A11:H11"/>
    <mergeCell ref="A12:H12"/>
    <mergeCell ref="A5:H5"/>
    <mergeCell ref="A6:K6"/>
    <mergeCell ref="A7:H7"/>
    <mergeCell ref="A8:H8"/>
  </mergeCells>
  <phoneticPr fontId="3" type="noConversion"/>
  <dataValidations count="3">
    <dataValidation type="whole" operator="notEqual" allowBlank="1" showInputMessage="1" showErrorMessage="1" errorTitle="Pogrešan unos" error="Mogu se unijeti samo cjelobrojne vrijednosti." sqref="J118:J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K39">
      <formula1>0</formula1>
    </dataValidation>
    <dataValidation allowBlank="1" sqref="K118:K119 K40:K67 K7:K38 J7:J67 J69:K115"/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topLeftCell="D37" zoomScale="110" zoomScaleNormal="100" workbookViewId="0">
      <selection activeCell="O66" sqref="O66"/>
    </sheetView>
  </sheetViews>
  <sheetFormatPr defaultRowHeight="12.75"/>
  <cols>
    <col min="1" max="9" width="9.140625" style="43"/>
    <col min="10" max="13" width="12.7109375" style="43" customWidth="1"/>
    <col min="14" max="16384" width="9.140625" style="43"/>
  </cols>
  <sheetData>
    <row r="1" spans="1:13" ht="12.75" customHeight="1">
      <c r="A1" s="205" t="s">
        <v>103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12.75" customHeight="1">
      <c r="A2" s="270" t="s">
        <v>308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12.75" customHeight="1">
      <c r="A3" s="255" t="s">
        <v>280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3" ht="24">
      <c r="A4" s="254" t="s">
        <v>5</v>
      </c>
      <c r="B4" s="254"/>
      <c r="C4" s="254"/>
      <c r="D4" s="254"/>
      <c r="E4" s="254"/>
      <c r="F4" s="254"/>
      <c r="G4" s="254"/>
      <c r="H4" s="254"/>
      <c r="I4" s="48" t="s">
        <v>6</v>
      </c>
      <c r="J4" s="253" t="s">
        <v>7</v>
      </c>
      <c r="K4" s="253"/>
      <c r="L4" s="253" t="s">
        <v>8</v>
      </c>
      <c r="M4" s="253"/>
    </row>
    <row r="5" spans="1:13">
      <c r="A5" s="254"/>
      <c r="B5" s="254"/>
      <c r="C5" s="254"/>
      <c r="D5" s="254"/>
      <c r="E5" s="254"/>
      <c r="F5" s="254"/>
      <c r="G5" s="254"/>
      <c r="H5" s="254"/>
      <c r="I5" s="48"/>
      <c r="J5" s="50" t="s">
        <v>104</v>
      </c>
      <c r="K5" s="50" t="s">
        <v>105</v>
      </c>
      <c r="L5" s="50" t="s">
        <v>104</v>
      </c>
      <c r="M5" s="50" t="s">
        <v>105</v>
      </c>
    </row>
    <row r="6" spans="1:13">
      <c r="A6" s="253">
        <v>1</v>
      </c>
      <c r="B6" s="253"/>
      <c r="C6" s="253"/>
      <c r="D6" s="253"/>
      <c r="E6" s="253"/>
      <c r="F6" s="253"/>
      <c r="G6" s="253"/>
      <c r="H6" s="253"/>
      <c r="I6" s="53">
        <v>2</v>
      </c>
      <c r="J6" s="50">
        <v>3</v>
      </c>
      <c r="K6" s="50">
        <v>4</v>
      </c>
      <c r="L6" s="50">
        <v>5</v>
      </c>
      <c r="M6" s="50">
        <v>6</v>
      </c>
    </row>
    <row r="7" spans="1:13">
      <c r="A7" s="223" t="s">
        <v>288</v>
      </c>
      <c r="B7" s="224"/>
      <c r="C7" s="224"/>
      <c r="D7" s="224"/>
      <c r="E7" s="224"/>
      <c r="F7" s="224"/>
      <c r="G7" s="224"/>
      <c r="H7" s="225"/>
      <c r="I7" s="3">
        <v>111</v>
      </c>
      <c r="J7" s="130">
        <f>SUM(J8:J9)</f>
        <v>261404759</v>
      </c>
      <c r="K7" s="130">
        <f>SUM(K8:K9)</f>
        <v>261404759</v>
      </c>
      <c r="L7" s="130">
        <f>SUM(L8:L9)</f>
        <v>258147126.10560992</v>
      </c>
      <c r="M7" s="130">
        <f>SUM(M8:M9)</f>
        <v>258147126.10560992</v>
      </c>
    </row>
    <row r="8" spans="1:13">
      <c r="A8" s="213" t="s">
        <v>106</v>
      </c>
      <c r="B8" s="214"/>
      <c r="C8" s="214"/>
      <c r="D8" s="214"/>
      <c r="E8" s="214"/>
      <c r="F8" s="214"/>
      <c r="G8" s="214"/>
      <c r="H8" s="215"/>
      <c r="I8" s="1">
        <v>112</v>
      </c>
      <c r="J8" s="7">
        <v>259519342</v>
      </c>
      <c r="K8" s="7">
        <v>259519342</v>
      </c>
      <c r="L8" s="7">
        <v>251339668.63495666</v>
      </c>
      <c r="M8" s="7">
        <v>251339668.63495666</v>
      </c>
    </row>
    <row r="9" spans="1:13">
      <c r="A9" s="213" t="s">
        <v>107</v>
      </c>
      <c r="B9" s="214"/>
      <c r="C9" s="214"/>
      <c r="D9" s="214"/>
      <c r="E9" s="214"/>
      <c r="F9" s="214"/>
      <c r="G9" s="214"/>
      <c r="H9" s="215"/>
      <c r="I9" s="1">
        <v>113</v>
      </c>
      <c r="J9" s="7">
        <v>1885417</v>
      </c>
      <c r="K9" s="7">
        <v>1885417</v>
      </c>
      <c r="L9" s="7">
        <v>6807457.4706532713</v>
      </c>
      <c r="M9" s="7">
        <v>6807457.4706532713</v>
      </c>
    </row>
    <row r="10" spans="1:13">
      <c r="A10" s="216" t="s">
        <v>289</v>
      </c>
      <c r="B10" s="217"/>
      <c r="C10" s="217"/>
      <c r="D10" s="217"/>
      <c r="E10" s="217"/>
      <c r="F10" s="217"/>
      <c r="G10" s="217"/>
      <c r="H10" s="218"/>
      <c r="I10" s="1">
        <v>114</v>
      </c>
      <c r="J10" s="130">
        <f>J11+J12+J16+J20+J21+J22+J25+J26</f>
        <v>247198632</v>
      </c>
      <c r="K10" s="130">
        <f>K11+K12+K16+K20+K21+K22+K25+K26</f>
        <v>247198632</v>
      </c>
      <c r="L10" s="130">
        <f>L11+L12+L16+L20+L21+L22+L25+L26</f>
        <v>241138446.85128605</v>
      </c>
      <c r="M10" s="130">
        <f>M11+M12+M16+M20+M21+M22+M25+M26</f>
        <v>241138446.85128605</v>
      </c>
    </row>
    <row r="11" spans="1:13">
      <c r="A11" s="256" t="s">
        <v>108</v>
      </c>
      <c r="B11" s="257"/>
      <c r="C11" s="257"/>
      <c r="D11" s="257"/>
      <c r="E11" s="257"/>
      <c r="F11" s="257"/>
      <c r="G11" s="257"/>
      <c r="H11" s="258"/>
      <c r="I11" s="1">
        <v>115</v>
      </c>
      <c r="J11" s="7">
        <v>4712695</v>
      </c>
      <c r="K11" s="7">
        <v>4712695</v>
      </c>
      <c r="L11" s="7">
        <v>1198903.8716786359</v>
      </c>
      <c r="M11" s="7">
        <v>1198903.8716786359</v>
      </c>
    </row>
    <row r="12" spans="1:13">
      <c r="A12" s="216" t="s">
        <v>290</v>
      </c>
      <c r="B12" s="217"/>
      <c r="C12" s="217"/>
      <c r="D12" s="217"/>
      <c r="E12" s="217"/>
      <c r="F12" s="217"/>
      <c r="G12" s="217"/>
      <c r="H12" s="218"/>
      <c r="I12" s="1">
        <v>116</v>
      </c>
      <c r="J12" s="130">
        <f>SUM(J13:J15)</f>
        <v>160546409</v>
      </c>
      <c r="K12" s="130">
        <f>SUM(K13:K15)</f>
        <v>160546409</v>
      </c>
      <c r="L12" s="130">
        <f>SUM(L13:L15)</f>
        <v>159040771.80969563</v>
      </c>
      <c r="M12" s="130">
        <f>SUM(M13:M15)</f>
        <v>159040771.80969563</v>
      </c>
    </row>
    <row r="13" spans="1:13">
      <c r="A13" s="213" t="s">
        <v>109</v>
      </c>
      <c r="B13" s="214"/>
      <c r="C13" s="214"/>
      <c r="D13" s="214"/>
      <c r="E13" s="214"/>
      <c r="F13" s="214"/>
      <c r="G13" s="214"/>
      <c r="H13" s="215"/>
      <c r="I13" s="1">
        <v>117</v>
      </c>
      <c r="J13" s="7">
        <v>131982137</v>
      </c>
      <c r="K13" s="7">
        <v>131982137</v>
      </c>
      <c r="L13" s="7">
        <v>125592881.86970794</v>
      </c>
      <c r="M13" s="7">
        <v>125592881.86970794</v>
      </c>
    </row>
    <row r="14" spans="1:13">
      <c r="A14" s="213" t="s">
        <v>110</v>
      </c>
      <c r="B14" s="214"/>
      <c r="C14" s="214"/>
      <c r="D14" s="214"/>
      <c r="E14" s="214"/>
      <c r="F14" s="214"/>
      <c r="G14" s="214"/>
      <c r="H14" s="215"/>
      <c r="I14" s="1">
        <v>118</v>
      </c>
      <c r="J14" s="7">
        <v>13446386</v>
      </c>
      <c r="K14" s="7">
        <v>13446386</v>
      </c>
      <c r="L14" s="7">
        <v>14633706.938708164</v>
      </c>
      <c r="M14" s="7">
        <v>14633706.938708164</v>
      </c>
    </row>
    <row r="15" spans="1:13">
      <c r="A15" s="213" t="s">
        <v>111</v>
      </c>
      <c r="B15" s="214"/>
      <c r="C15" s="214"/>
      <c r="D15" s="214"/>
      <c r="E15" s="214"/>
      <c r="F15" s="214"/>
      <c r="G15" s="214"/>
      <c r="H15" s="215"/>
      <c r="I15" s="1">
        <v>119</v>
      </c>
      <c r="J15" s="7">
        <v>15117886</v>
      </c>
      <c r="K15" s="7">
        <v>15117886</v>
      </c>
      <c r="L15" s="7">
        <v>18814183.001279529</v>
      </c>
      <c r="M15" s="7">
        <v>18814183.001279529</v>
      </c>
    </row>
    <row r="16" spans="1:13">
      <c r="A16" s="216" t="s">
        <v>291</v>
      </c>
      <c r="B16" s="217"/>
      <c r="C16" s="217"/>
      <c r="D16" s="217"/>
      <c r="E16" s="217"/>
      <c r="F16" s="217"/>
      <c r="G16" s="217"/>
      <c r="H16" s="218"/>
      <c r="I16" s="1">
        <v>120</v>
      </c>
      <c r="J16" s="130">
        <f>SUM(J17:J19)</f>
        <v>44589115</v>
      </c>
      <c r="K16" s="130">
        <f>SUM(K17:K19)</f>
        <v>44589115</v>
      </c>
      <c r="L16" s="130">
        <f>SUM(L17:L19)</f>
        <v>41736713.752819739</v>
      </c>
      <c r="M16" s="130">
        <f>SUM(M17:M19)</f>
        <v>41736713.752819739</v>
      </c>
    </row>
    <row r="17" spans="1:13">
      <c r="A17" s="213" t="s">
        <v>112</v>
      </c>
      <c r="B17" s="214"/>
      <c r="C17" s="214"/>
      <c r="D17" s="214"/>
      <c r="E17" s="214"/>
      <c r="F17" s="214"/>
      <c r="G17" s="214"/>
      <c r="H17" s="215"/>
      <c r="I17" s="1">
        <v>121</v>
      </c>
      <c r="J17" s="7">
        <v>27469149</v>
      </c>
      <c r="K17" s="7">
        <v>27469149</v>
      </c>
      <c r="L17" s="7">
        <v>25588510.592985999</v>
      </c>
      <c r="M17" s="7">
        <v>25588510.592985999</v>
      </c>
    </row>
    <row r="18" spans="1:13">
      <c r="A18" s="213" t="s">
        <v>113</v>
      </c>
      <c r="B18" s="214"/>
      <c r="C18" s="214"/>
      <c r="D18" s="214"/>
      <c r="E18" s="214"/>
      <c r="F18" s="214"/>
      <c r="G18" s="214"/>
      <c r="H18" s="215"/>
      <c r="I18" s="1">
        <v>122</v>
      </c>
      <c r="J18" s="7">
        <v>9546630</v>
      </c>
      <c r="K18" s="7">
        <v>9546630</v>
      </c>
      <c r="L18" s="7">
        <v>9280228.2745775506</v>
      </c>
      <c r="M18" s="7">
        <v>9280228.2745775506</v>
      </c>
    </row>
    <row r="19" spans="1:13">
      <c r="A19" s="213" t="s">
        <v>114</v>
      </c>
      <c r="B19" s="214"/>
      <c r="C19" s="214"/>
      <c r="D19" s="214"/>
      <c r="E19" s="214"/>
      <c r="F19" s="214"/>
      <c r="G19" s="214"/>
      <c r="H19" s="215"/>
      <c r="I19" s="1">
        <v>123</v>
      </c>
      <c r="J19" s="7">
        <v>7573336</v>
      </c>
      <c r="K19" s="7">
        <v>7573336</v>
      </c>
      <c r="L19" s="7">
        <v>6867974.8852561964</v>
      </c>
      <c r="M19" s="7">
        <v>6867974.8852561964</v>
      </c>
    </row>
    <row r="20" spans="1:13">
      <c r="A20" s="216" t="s">
        <v>115</v>
      </c>
      <c r="B20" s="217"/>
      <c r="C20" s="217"/>
      <c r="D20" s="217"/>
      <c r="E20" s="217"/>
      <c r="F20" s="217"/>
      <c r="G20" s="217"/>
      <c r="H20" s="218"/>
      <c r="I20" s="1">
        <v>124</v>
      </c>
      <c r="J20" s="120">
        <v>17771554</v>
      </c>
      <c r="K20" s="120">
        <v>17771554</v>
      </c>
      <c r="L20" s="120">
        <v>18900994.028798159</v>
      </c>
      <c r="M20" s="120">
        <v>18900994.028798159</v>
      </c>
    </row>
    <row r="21" spans="1:13">
      <c r="A21" s="216" t="s">
        <v>116</v>
      </c>
      <c r="B21" s="217"/>
      <c r="C21" s="217"/>
      <c r="D21" s="217"/>
      <c r="E21" s="217"/>
      <c r="F21" s="217"/>
      <c r="G21" s="217"/>
      <c r="H21" s="218"/>
      <c r="I21" s="1">
        <v>125</v>
      </c>
      <c r="J21" s="120">
        <v>17939641</v>
      </c>
      <c r="K21" s="120">
        <v>17939641</v>
      </c>
      <c r="L21" s="120">
        <v>13998093.028194534</v>
      </c>
      <c r="M21" s="120">
        <v>13998093.028194534</v>
      </c>
    </row>
    <row r="22" spans="1:13">
      <c r="A22" s="216" t="s">
        <v>292</v>
      </c>
      <c r="B22" s="217"/>
      <c r="C22" s="217"/>
      <c r="D22" s="217"/>
      <c r="E22" s="217"/>
      <c r="F22" s="217"/>
      <c r="G22" s="217"/>
      <c r="H22" s="218"/>
      <c r="I22" s="1">
        <v>126</v>
      </c>
      <c r="J22" s="130">
        <f>SUM(J23:J24)</f>
        <v>0</v>
      </c>
      <c r="K22" s="130">
        <f>SUM(K23:K24)</f>
        <v>0</v>
      </c>
      <c r="L22" s="130">
        <f>SUM(L23:L24)</f>
        <v>0</v>
      </c>
      <c r="M22" s="130">
        <f>SUM(M23:M24)</f>
        <v>0</v>
      </c>
    </row>
    <row r="23" spans="1:13">
      <c r="A23" s="226" t="s">
        <v>117</v>
      </c>
      <c r="B23" s="227"/>
      <c r="C23" s="227"/>
      <c r="D23" s="227"/>
      <c r="E23" s="227"/>
      <c r="F23" s="227"/>
      <c r="G23" s="227"/>
      <c r="H23" s="228"/>
      <c r="I23" s="1">
        <v>127</v>
      </c>
      <c r="J23" s="7"/>
      <c r="K23" s="7"/>
      <c r="L23" s="7"/>
      <c r="M23" s="7"/>
    </row>
    <row r="24" spans="1:13">
      <c r="A24" s="226" t="s">
        <v>118</v>
      </c>
      <c r="B24" s="227"/>
      <c r="C24" s="227"/>
      <c r="D24" s="227"/>
      <c r="E24" s="227"/>
      <c r="F24" s="227"/>
      <c r="G24" s="227"/>
      <c r="H24" s="228"/>
      <c r="I24" s="1">
        <v>128</v>
      </c>
      <c r="J24" s="7"/>
      <c r="K24" s="7"/>
      <c r="L24" s="7"/>
      <c r="M24" s="7"/>
    </row>
    <row r="25" spans="1:13">
      <c r="A25" s="256" t="s">
        <v>119</v>
      </c>
      <c r="B25" s="257"/>
      <c r="C25" s="257"/>
      <c r="D25" s="257"/>
      <c r="E25" s="257"/>
      <c r="F25" s="257"/>
      <c r="G25" s="257"/>
      <c r="H25" s="258"/>
      <c r="I25" s="1">
        <v>129</v>
      </c>
      <c r="J25" s="7"/>
      <c r="K25" s="7"/>
      <c r="L25" s="7">
        <v>2341.440462824653</v>
      </c>
      <c r="M25" s="7">
        <v>2341.440462824653</v>
      </c>
    </row>
    <row r="26" spans="1:13">
      <c r="A26" s="256" t="s">
        <v>120</v>
      </c>
      <c r="B26" s="257"/>
      <c r="C26" s="257"/>
      <c r="D26" s="257"/>
      <c r="E26" s="257"/>
      <c r="F26" s="257"/>
      <c r="G26" s="257"/>
      <c r="H26" s="258"/>
      <c r="I26" s="1">
        <v>130</v>
      </c>
      <c r="J26" s="120">
        <v>1639218</v>
      </c>
      <c r="K26" s="120">
        <v>1639218</v>
      </c>
      <c r="L26" s="120">
        <v>6260628.9196364805</v>
      </c>
      <c r="M26" s="120">
        <v>6260628.9196364805</v>
      </c>
    </row>
    <row r="27" spans="1:13">
      <c r="A27" s="216" t="s">
        <v>293</v>
      </c>
      <c r="B27" s="217"/>
      <c r="C27" s="217"/>
      <c r="D27" s="217"/>
      <c r="E27" s="217"/>
      <c r="F27" s="217"/>
      <c r="G27" s="217"/>
      <c r="H27" s="218"/>
      <c r="I27" s="1">
        <v>131</v>
      </c>
      <c r="J27" s="130">
        <f>SUM(J28:J32)</f>
        <v>40057573</v>
      </c>
      <c r="K27" s="130">
        <f>SUM(K28:K32)</f>
        <v>40057573</v>
      </c>
      <c r="L27" s="130">
        <f>SUM(L28:L32)</f>
        <v>13835771.596366057</v>
      </c>
      <c r="M27" s="130">
        <f>SUM(M28:M32)</f>
        <v>13835771.596366057</v>
      </c>
    </row>
    <row r="28" spans="1:13" ht="11.25" customHeight="1">
      <c r="A28" s="226" t="s">
        <v>121</v>
      </c>
      <c r="B28" s="227"/>
      <c r="C28" s="227"/>
      <c r="D28" s="227"/>
      <c r="E28" s="227"/>
      <c r="F28" s="227"/>
      <c r="G28" s="227"/>
      <c r="H28" s="228"/>
      <c r="I28" s="1">
        <v>132</v>
      </c>
      <c r="J28" s="7">
        <v>26658626</v>
      </c>
      <c r="K28" s="7">
        <v>26658626</v>
      </c>
      <c r="L28" s="7">
        <v>8885929.9928478934</v>
      </c>
      <c r="M28" s="7">
        <v>8885929.9928478934</v>
      </c>
    </row>
    <row r="29" spans="1:13">
      <c r="A29" s="226" t="s">
        <v>122</v>
      </c>
      <c r="B29" s="227"/>
      <c r="C29" s="227"/>
      <c r="D29" s="227"/>
      <c r="E29" s="227"/>
      <c r="F29" s="227"/>
      <c r="G29" s="227"/>
      <c r="H29" s="228"/>
      <c r="I29" s="1">
        <v>133</v>
      </c>
      <c r="J29" s="7">
        <v>11397655</v>
      </c>
      <c r="K29" s="7">
        <v>11397655</v>
      </c>
      <c r="L29" s="7">
        <v>3805755.3735181633</v>
      </c>
      <c r="M29" s="7">
        <v>3805755.3735181633</v>
      </c>
    </row>
    <row r="30" spans="1:13">
      <c r="A30" s="226" t="s">
        <v>123</v>
      </c>
      <c r="B30" s="227"/>
      <c r="C30" s="227"/>
      <c r="D30" s="227"/>
      <c r="E30" s="227"/>
      <c r="F30" s="227"/>
      <c r="G30" s="227"/>
      <c r="H30" s="228"/>
      <c r="I30" s="1">
        <v>134</v>
      </c>
      <c r="J30" s="7">
        <v>2001292</v>
      </c>
      <c r="K30" s="7">
        <v>2001292</v>
      </c>
      <c r="L30" s="7">
        <v>1144086.2300000004</v>
      </c>
      <c r="M30" s="7">
        <v>1144086.2300000004</v>
      </c>
    </row>
    <row r="31" spans="1:13">
      <c r="A31" s="226" t="s">
        <v>124</v>
      </c>
      <c r="B31" s="227"/>
      <c r="C31" s="227"/>
      <c r="D31" s="227"/>
      <c r="E31" s="227"/>
      <c r="F31" s="227"/>
      <c r="G31" s="227"/>
      <c r="H31" s="228"/>
      <c r="I31" s="1">
        <v>135</v>
      </c>
      <c r="J31" s="7"/>
      <c r="K31" s="7"/>
      <c r="L31" s="7"/>
      <c r="M31" s="7"/>
    </row>
    <row r="32" spans="1:13">
      <c r="A32" s="226" t="s">
        <v>125</v>
      </c>
      <c r="B32" s="227"/>
      <c r="C32" s="227"/>
      <c r="D32" s="227"/>
      <c r="E32" s="227"/>
      <c r="F32" s="227"/>
      <c r="G32" s="227"/>
      <c r="H32" s="228"/>
      <c r="I32" s="1">
        <v>136</v>
      </c>
      <c r="J32" s="7"/>
      <c r="K32" s="7"/>
      <c r="L32" s="7"/>
      <c r="M32" s="7"/>
    </row>
    <row r="33" spans="1:13">
      <c r="A33" s="216" t="s">
        <v>294</v>
      </c>
      <c r="B33" s="217"/>
      <c r="C33" s="217"/>
      <c r="D33" s="217"/>
      <c r="E33" s="217"/>
      <c r="F33" s="217"/>
      <c r="G33" s="217"/>
      <c r="H33" s="218"/>
      <c r="I33" s="1">
        <v>137</v>
      </c>
      <c r="J33" s="130">
        <f>SUM(J34:J37)</f>
        <v>44360297</v>
      </c>
      <c r="K33" s="130">
        <f>SUM(K34:K37)</f>
        <v>44360297</v>
      </c>
      <c r="L33" s="130">
        <f>SUM(L34:L37)</f>
        <v>26708124.942906395</v>
      </c>
      <c r="M33" s="130">
        <f>SUM(M34:M37)</f>
        <v>26708124.942906395</v>
      </c>
    </row>
    <row r="34" spans="1:13" ht="12.75" customHeight="1">
      <c r="A34" s="226" t="s">
        <v>121</v>
      </c>
      <c r="B34" s="227"/>
      <c r="C34" s="227"/>
      <c r="D34" s="227"/>
      <c r="E34" s="227"/>
      <c r="F34" s="227"/>
      <c r="G34" s="227"/>
      <c r="H34" s="228"/>
      <c r="I34" s="1">
        <v>138</v>
      </c>
      <c r="J34" s="7">
        <v>29279566</v>
      </c>
      <c r="K34" s="7">
        <v>29279566</v>
      </c>
      <c r="L34" s="7">
        <v>11066998.005084809</v>
      </c>
      <c r="M34" s="7">
        <v>11066998.005084809</v>
      </c>
    </row>
    <row r="35" spans="1:13" ht="12.75" customHeight="1">
      <c r="A35" s="226" t="s">
        <v>122</v>
      </c>
      <c r="B35" s="227"/>
      <c r="C35" s="227"/>
      <c r="D35" s="227"/>
      <c r="E35" s="227"/>
      <c r="F35" s="227"/>
      <c r="G35" s="227"/>
      <c r="H35" s="228"/>
      <c r="I35" s="1">
        <v>139</v>
      </c>
      <c r="J35" s="7">
        <v>15000453</v>
      </c>
      <c r="K35" s="7">
        <v>15000453</v>
      </c>
      <c r="L35" s="7">
        <v>15641126.937821586</v>
      </c>
      <c r="M35" s="7">
        <v>15641126.937821586</v>
      </c>
    </row>
    <row r="36" spans="1:13">
      <c r="A36" s="226" t="s">
        <v>126</v>
      </c>
      <c r="B36" s="227"/>
      <c r="C36" s="227"/>
      <c r="D36" s="227"/>
      <c r="E36" s="227"/>
      <c r="F36" s="227"/>
      <c r="G36" s="227"/>
      <c r="H36" s="228"/>
      <c r="I36" s="1">
        <v>140</v>
      </c>
      <c r="J36" s="7"/>
      <c r="K36" s="7"/>
      <c r="L36" s="7"/>
      <c r="M36" s="7"/>
    </row>
    <row r="37" spans="1:13">
      <c r="A37" s="226" t="s">
        <v>127</v>
      </c>
      <c r="B37" s="227"/>
      <c r="C37" s="227"/>
      <c r="D37" s="227"/>
      <c r="E37" s="227"/>
      <c r="F37" s="227"/>
      <c r="G37" s="227"/>
      <c r="H37" s="228"/>
      <c r="I37" s="1">
        <v>141</v>
      </c>
      <c r="J37" s="7">
        <v>80278</v>
      </c>
      <c r="K37" s="7">
        <v>80278</v>
      </c>
      <c r="L37" s="7">
        <v>0</v>
      </c>
      <c r="M37" s="7">
        <v>0</v>
      </c>
    </row>
    <row r="38" spans="1:13">
      <c r="A38" s="216" t="s">
        <v>128</v>
      </c>
      <c r="B38" s="217"/>
      <c r="C38" s="217"/>
      <c r="D38" s="217"/>
      <c r="E38" s="217"/>
      <c r="F38" s="217"/>
      <c r="G38" s="217"/>
      <c r="H38" s="218"/>
      <c r="I38" s="1">
        <v>142</v>
      </c>
      <c r="J38" s="130">
        <v>10261104</v>
      </c>
      <c r="K38" s="130">
        <v>10261104</v>
      </c>
      <c r="L38" s="130">
        <v>10462685.463829407</v>
      </c>
      <c r="M38" s="130">
        <v>10462685.463829407</v>
      </c>
    </row>
    <row r="39" spans="1:13">
      <c r="A39" s="216" t="s">
        <v>129</v>
      </c>
      <c r="B39" s="217"/>
      <c r="C39" s="217"/>
      <c r="D39" s="217"/>
      <c r="E39" s="217"/>
      <c r="F39" s="217"/>
      <c r="G39" s="217"/>
      <c r="H39" s="218"/>
      <c r="I39" s="1">
        <v>143</v>
      </c>
      <c r="J39" s="130">
        <v>5849808</v>
      </c>
      <c r="K39" s="130">
        <v>5849808</v>
      </c>
      <c r="L39" s="130">
        <v>0</v>
      </c>
      <c r="M39" s="130">
        <v>0</v>
      </c>
    </row>
    <row r="40" spans="1:13">
      <c r="A40" s="216" t="s">
        <v>131</v>
      </c>
      <c r="B40" s="217"/>
      <c r="C40" s="217"/>
      <c r="D40" s="217"/>
      <c r="E40" s="217"/>
      <c r="F40" s="217"/>
      <c r="G40" s="217"/>
      <c r="H40" s="218"/>
      <c r="I40" s="1">
        <v>144</v>
      </c>
      <c r="J40" s="7"/>
      <c r="K40" s="7"/>
      <c r="L40" s="7"/>
      <c r="M40" s="7"/>
    </row>
    <row r="41" spans="1:13">
      <c r="A41" s="216" t="s">
        <v>130</v>
      </c>
      <c r="B41" s="217"/>
      <c r="C41" s="217"/>
      <c r="D41" s="217"/>
      <c r="E41" s="217"/>
      <c r="F41" s="217"/>
      <c r="G41" s="217"/>
      <c r="H41" s="218"/>
      <c r="I41" s="1">
        <v>145</v>
      </c>
      <c r="J41" s="7"/>
      <c r="K41" s="7"/>
      <c r="L41" s="7"/>
      <c r="M41" s="7"/>
    </row>
    <row r="42" spans="1:13">
      <c r="A42" s="216" t="s">
        <v>295</v>
      </c>
      <c r="B42" s="217"/>
      <c r="C42" s="217"/>
      <c r="D42" s="217"/>
      <c r="E42" s="217"/>
      <c r="F42" s="217"/>
      <c r="G42" s="217"/>
      <c r="H42" s="218"/>
      <c r="I42" s="1">
        <v>146</v>
      </c>
      <c r="J42" s="130">
        <f>J7+J27+J38+J40</f>
        <v>311723436</v>
      </c>
      <c r="K42" s="130">
        <f>K7+K27+K38+K40</f>
        <v>311723436</v>
      </c>
      <c r="L42" s="130">
        <f>L7+L27+L38+L40</f>
        <v>282445583.1658054</v>
      </c>
      <c r="M42" s="130">
        <f>M7+M27+M38+M40</f>
        <v>282445583.1658054</v>
      </c>
    </row>
    <row r="43" spans="1:13">
      <c r="A43" s="216" t="s">
        <v>296</v>
      </c>
      <c r="B43" s="217"/>
      <c r="C43" s="217"/>
      <c r="D43" s="217"/>
      <c r="E43" s="217"/>
      <c r="F43" s="217"/>
      <c r="G43" s="217"/>
      <c r="H43" s="218"/>
      <c r="I43" s="1">
        <v>147</v>
      </c>
      <c r="J43" s="130">
        <f>J10+J33+J39+J41</f>
        <v>297408737</v>
      </c>
      <c r="K43" s="130">
        <f>K10+K33+K39+K41</f>
        <v>297408737</v>
      </c>
      <c r="L43" s="130">
        <f>L10+L33+L39+L41</f>
        <v>267846571.79419243</v>
      </c>
      <c r="M43" s="130">
        <f>M10+M33+M39+M41</f>
        <v>267846571.79419243</v>
      </c>
    </row>
    <row r="44" spans="1:13">
      <c r="A44" s="216" t="s">
        <v>297</v>
      </c>
      <c r="B44" s="217"/>
      <c r="C44" s="217"/>
      <c r="D44" s="217"/>
      <c r="E44" s="217"/>
      <c r="F44" s="217"/>
      <c r="G44" s="217"/>
      <c r="H44" s="218"/>
      <c r="I44" s="1">
        <v>148</v>
      </c>
      <c r="J44" s="130">
        <f>J42-J43</f>
        <v>14314699</v>
      </c>
      <c r="K44" s="130">
        <f>K42-K43</f>
        <v>14314699</v>
      </c>
      <c r="L44" s="130">
        <f>L42-L43</f>
        <v>14599011.371612966</v>
      </c>
      <c r="M44" s="130">
        <f>M42-M43</f>
        <v>14599011.371612966</v>
      </c>
    </row>
    <row r="45" spans="1:13">
      <c r="A45" s="235" t="s">
        <v>132</v>
      </c>
      <c r="B45" s="236"/>
      <c r="C45" s="236"/>
      <c r="D45" s="236"/>
      <c r="E45" s="236"/>
      <c r="F45" s="236"/>
      <c r="G45" s="236"/>
      <c r="H45" s="237"/>
      <c r="I45" s="1">
        <v>149</v>
      </c>
      <c r="J45" s="44">
        <f>IF(J42&gt;J43,J42-J43,0)</f>
        <v>14314699</v>
      </c>
      <c r="K45" s="44">
        <f>IF(K42&gt;K43,K42-K43,0)</f>
        <v>14314699</v>
      </c>
      <c r="L45" s="44">
        <f>IF(L42&gt;L43,L42-L43,0)</f>
        <v>14599011.371612966</v>
      </c>
      <c r="M45" s="44">
        <f>IF(M42&gt;M43,M42-M43,0)</f>
        <v>14599011.371612966</v>
      </c>
    </row>
    <row r="46" spans="1:13">
      <c r="A46" s="235" t="s">
        <v>133</v>
      </c>
      <c r="B46" s="236"/>
      <c r="C46" s="236"/>
      <c r="D46" s="236"/>
      <c r="E46" s="236"/>
      <c r="F46" s="236"/>
      <c r="G46" s="236"/>
      <c r="H46" s="237"/>
      <c r="I46" s="1">
        <v>150</v>
      </c>
      <c r="J46" s="44">
        <f>IF(J43&gt;J42,J43-J42,0)</f>
        <v>0</v>
      </c>
      <c r="K46" s="44">
        <f>IF(K43&gt;K42,K43-K42,0)</f>
        <v>0</v>
      </c>
      <c r="L46" s="44">
        <v>0</v>
      </c>
      <c r="M46" s="44">
        <v>0</v>
      </c>
    </row>
    <row r="47" spans="1:13">
      <c r="A47" s="216" t="s">
        <v>134</v>
      </c>
      <c r="B47" s="217"/>
      <c r="C47" s="217"/>
      <c r="D47" s="217"/>
      <c r="E47" s="217"/>
      <c r="F47" s="217"/>
      <c r="G47" s="217"/>
      <c r="H47" s="218"/>
      <c r="I47" s="1">
        <v>151</v>
      </c>
      <c r="J47" s="120"/>
      <c r="K47" s="120"/>
      <c r="L47" s="120">
        <v>41035</v>
      </c>
      <c r="M47" s="120">
        <v>41035</v>
      </c>
    </row>
    <row r="48" spans="1:13">
      <c r="A48" s="216" t="s">
        <v>298</v>
      </c>
      <c r="B48" s="217"/>
      <c r="C48" s="217"/>
      <c r="D48" s="217"/>
      <c r="E48" s="217"/>
      <c r="F48" s="217"/>
      <c r="G48" s="217"/>
      <c r="H48" s="218"/>
      <c r="I48" s="1">
        <v>152</v>
      </c>
      <c r="J48" s="130">
        <f>J44-J47</f>
        <v>14314699</v>
      </c>
      <c r="K48" s="130">
        <f>K44-K47</f>
        <v>14314699</v>
      </c>
      <c r="L48" s="130">
        <f>L44-L47</f>
        <v>14557976.371612966</v>
      </c>
      <c r="M48" s="130">
        <f>M44-M47</f>
        <v>14557976.371612966</v>
      </c>
    </row>
    <row r="49" spans="1:13">
      <c r="A49" s="235" t="s">
        <v>135</v>
      </c>
      <c r="B49" s="236"/>
      <c r="C49" s="236"/>
      <c r="D49" s="236"/>
      <c r="E49" s="236"/>
      <c r="F49" s="236"/>
      <c r="G49" s="236"/>
      <c r="H49" s="237"/>
      <c r="I49" s="1">
        <v>153</v>
      </c>
      <c r="J49" s="44">
        <f>IF(J48&gt;0,J48,0)</f>
        <v>14314699</v>
      </c>
      <c r="K49" s="44">
        <f>IF(K48&gt;0,K48,0)</f>
        <v>14314699</v>
      </c>
      <c r="L49" s="44">
        <f>IF(L48&gt;0,L48,0)</f>
        <v>14557976.371612966</v>
      </c>
      <c r="M49" s="44">
        <f>IF(M48&gt;0,M48,0)</f>
        <v>14557976.371612966</v>
      </c>
    </row>
    <row r="50" spans="1:13">
      <c r="A50" s="264" t="s">
        <v>136</v>
      </c>
      <c r="B50" s="265"/>
      <c r="C50" s="265"/>
      <c r="D50" s="265"/>
      <c r="E50" s="265"/>
      <c r="F50" s="265"/>
      <c r="G50" s="265"/>
      <c r="H50" s="266"/>
      <c r="I50" s="2">
        <v>154</v>
      </c>
      <c r="J50" s="51">
        <f>IF(J48&lt;0,-J48,0)</f>
        <v>0</v>
      </c>
      <c r="K50" s="51">
        <f>IF(K48&lt;0,-K48,0)</f>
        <v>0</v>
      </c>
      <c r="L50" s="51">
        <v>0</v>
      </c>
      <c r="M50" s="51">
        <v>0</v>
      </c>
    </row>
    <row r="51" spans="1:13" ht="12.75" customHeight="1">
      <c r="A51" s="232" t="s">
        <v>137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</row>
    <row r="52" spans="1:13" ht="12.75" customHeight="1">
      <c r="A52" s="223" t="s">
        <v>138</v>
      </c>
      <c r="B52" s="224"/>
      <c r="C52" s="224"/>
      <c r="D52" s="224"/>
      <c r="E52" s="224"/>
      <c r="F52" s="224"/>
      <c r="G52" s="224"/>
      <c r="H52" s="224"/>
      <c r="I52" s="45"/>
      <c r="J52" s="45"/>
      <c r="K52" s="45"/>
      <c r="L52" s="45"/>
      <c r="M52" s="52"/>
    </row>
    <row r="53" spans="1:13">
      <c r="A53" s="267" t="s">
        <v>140</v>
      </c>
      <c r="B53" s="268"/>
      <c r="C53" s="268"/>
      <c r="D53" s="268"/>
      <c r="E53" s="268"/>
      <c r="F53" s="268"/>
      <c r="G53" s="268"/>
      <c r="H53" s="269"/>
      <c r="I53" s="1">
        <v>155</v>
      </c>
      <c r="J53" s="7">
        <v>14312145</v>
      </c>
      <c r="K53" s="7">
        <v>14312145</v>
      </c>
      <c r="L53" s="7">
        <v>14557133.480686322</v>
      </c>
      <c r="M53" s="7">
        <v>14557133.480686322</v>
      </c>
    </row>
    <row r="54" spans="1:13">
      <c r="A54" s="259" t="s">
        <v>139</v>
      </c>
      <c r="B54" s="260"/>
      <c r="C54" s="260"/>
      <c r="D54" s="260"/>
      <c r="E54" s="260"/>
      <c r="F54" s="260"/>
      <c r="G54" s="260"/>
      <c r="H54" s="261"/>
      <c r="I54" s="1">
        <v>156</v>
      </c>
      <c r="J54" s="8">
        <v>2554</v>
      </c>
      <c r="K54" s="8">
        <v>2554</v>
      </c>
      <c r="L54" s="8">
        <v>843.18848863518156</v>
      </c>
      <c r="M54" s="8">
        <v>843.18848863518156</v>
      </c>
    </row>
    <row r="55" spans="1:13" ht="12.75" customHeight="1">
      <c r="A55" s="262" t="s">
        <v>141</v>
      </c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</row>
    <row r="56" spans="1:13">
      <c r="A56" s="223" t="s">
        <v>142</v>
      </c>
      <c r="B56" s="224"/>
      <c r="C56" s="224"/>
      <c r="D56" s="224"/>
      <c r="E56" s="224"/>
      <c r="F56" s="224"/>
      <c r="G56" s="224"/>
      <c r="H56" s="225"/>
      <c r="I56" s="9">
        <v>157</v>
      </c>
      <c r="J56" s="6">
        <f>+J48</f>
        <v>14314699</v>
      </c>
      <c r="K56" s="6">
        <f>+K48</f>
        <v>14314699</v>
      </c>
      <c r="L56" s="6">
        <f>+L48</f>
        <v>14557976.371612966</v>
      </c>
      <c r="M56" s="6">
        <f>+M48</f>
        <v>14557976.371612966</v>
      </c>
    </row>
    <row r="57" spans="1:13">
      <c r="A57" s="216" t="s">
        <v>143</v>
      </c>
      <c r="B57" s="217"/>
      <c r="C57" s="217"/>
      <c r="D57" s="217"/>
      <c r="E57" s="217"/>
      <c r="F57" s="217"/>
      <c r="G57" s="217"/>
      <c r="H57" s="218"/>
      <c r="I57" s="1">
        <v>158</v>
      </c>
      <c r="J57" s="130">
        <f>SUM(J58:J64)</f>
        <v>3386923</v>
      </c>
      <c r="K57" s="130">
        <f>SUM(K58:K64)</f>
        <v>3386923</v>
      </c>
      <c r="L57" s="130">
        <f>SUM(L58:L64)</f>
        <v>7403558.4418151658</v>
      </c>
      <c r="M57" s="130">
        <f>SUM(M58:M64)</f>
        <v>7403558.4418151658</v>
      </c>
    </row>
    <row r="58" spans="1:13">
      <c r="A58" s="256" t="s">
        <v>144</v>
      </c>
      <c r="B58" s="257"/>
      <c r="C58" s="257"/>
      <c r="D58" s="257"/>
      <c r="E58" s="257"/>
      <c r="F58" s="257"/>
      <c r="G58" s="257"/>
      <c r="H58" s="258"/>
      <c r="I58" s="1">
        <v>159</v>
      </c>
      <c r="J58" s="7">
        <v>-64099663</v>
      </c>
      <c r="K58" s="7">
        <f>+J58</f>
        <v>-64099663</v>
      </c>
      <c r="L58" s="7">
        <v>10070334.796175122</v>
      </c>
      <c r="M58" s="7">
        <v>10070334.796175122</v>
      </c>
    </row>
    <row r="59" spans="1:13">
      <c r="A59" s="256" t="s">
        <v>145</v>
      </c>
      <c r="B59" s="257"/>
      <c r="C59" s="257"/>
      <c r="D59" s="257"/>
      <c r="E59" s="257"/>
      <c r="F59" s="257"/>
      <c r="G59" s="257"/>
      <c r="H59" s="258"/>
      <c r="I59" s="1">
        <v>160</v>
      </c>
      <c r="J59" s="7">
        <v>67486586</v>
      </c>
      <c r="K59" s="7">
        <f>+J59</f>
        <v>67486586</v>
      </c>
      <c r="L59" s="7">
        <v>-2666776.3543599569</v>
      </c>
      <c r="M59" s="7">
        <v>-2666776.3543599569</v>
      </c>
    </row>
    <row r="60" spans="1:13">
      <c r="A60" s="256" t="s">
        <v>146</v>
      </c>
      <c r="B60" s="257"/>
      <c r="C60" s="257"/>
      <c r="D60" s="257"/>
      <c r="E60" s="257"/>
      <c r="F60" s="257"/>
      <c r="G60" s="257"/>
      <c r="H60" s="258"/>
      <c r="I60" s="1">
        <v>161</v>
      </c>
      <c r="J60" s="7"/>
      <c r="K60" s="7"/>
      <c r="L60" s="7"/>
      <c r="M60" s="7"/>
    </row>
    <row r="61" spans="1:13">
      <c r="A61" s="256" t="s">
        <v>147</v>
      </c>
      <c r="B61" s="257"/>
      <c r="C61" s="257"/>
      <c r="D61" s="257"/>
      <c r="E61" s="257"/>
      <c r="F61" s="257"/>
      <c r="G61" s="257"/>
      <c r="H61" s="258"/>
      <c r="I61" s="1">
        <v>162</v>
      </c>
      <c r="J61" s="7"/>
      <c r="K61" s="7"/>
      <c r="L61" s="7"/>
      <c r="M61" s="7"/>
    </row>
    <row r="62" spans="1:13">
      <c r="A62" s="256" t="s">
        <v>148</v>
      </c>
      <c r="B62" s="257"/>
      <c r="C62" s="257"/>
      <c r="D62" s="257"/>
      <c r="E62" s="257"/>
      <c r="F62" s="257"/>
      <c r="G62" s="257"/>
      <c r="H62" s="258"/>
      <c r="I62" s="1">
        <v>163</v>
      </c>
      <c r="J62" s="7"/>
      <c r="K62" s="7"/>
      <c r="L62" s="7"/>
      <c r="M62" s="7"/>
    </row>
    <row r="63" spans="1:13">
      <c r="A63" s="256" t="s">
        <v>149</v>
      </c>
      <c r="B63" s="257"/>
      <c r="C63" s="257"/>
      <c r="D63" s="257"/>
      <c r="E63" s="257"/>
      <c r="F63" s="257"/>
      <c r="G63" s="257"/>
      <c r="H63" s="258"/>
      <c r="I63" s="1">
        <v>164</v>
      </c>
      <c r="J63" s="7"/>
      <c r="K63" s="7"/>
      <c r="L63" s="7"/>
      <c r="M63" s="7"/>
    </row>
    <row r="64" spans="1:13">
      <c r="A64" s="256" t="s">
        <v>150</v>
      </c>
      <c r="B64" s="257"/>
      <c r="C64" s="257"/>
      <c r="D64" s="257"/>
      <c r="E64" s="257"/>
      <c r="F64" s="257"/>
      <c r="G64" s="257"/>
      <c r="H64" s="258"/>
      <c r="I64" s="1">
        <v>165</v>
      </c>
      <c r="J64" s="7"/>
      <c r="K64" s="7"/>
      <c r="L64" s="7"/>
      <c r="M64" s="7"/>
    </row>
    <row r="65" spans="1:13">
      <c r="A65" s="216" t="s">
        <v>151</v>
      </c>
      <c r="B65" s="217"/>
      <c r="C65" s="217"/>
      <c r="D65" s="217"/>
      <c r="E65" s="217"/>
      <c r="F65" s="217"/>
      <c r="G65" s="217"/>
      <c r="H65" s="218"/>
      <c r="I65" s="1">
        <v>166</v>
      </c>
      <c r="J65" s="7">
        <v>637017</v>
      </c>
      <c r="K65" s="7">
        <f>+J65</f>
        <v>637017</v>
      </c>
      <c r="L65" s="7">
        <v>1482293.1124000885</v>
      </c>
      <c r="M65" s="7">
        <v>1482293.1124000885</v>
      </c>
    </row>
    <row r="66" spans="1:13">
      <c r="A66" s="216" t="s">
        <v>152</v>
      </c>
      <c r="B66" s="217"/>
      <c r="C66" s="217"/>
      <c r="D66" s="217"/>
      <c r="E66" s="217"/>
      <c r="F66" s="217"/>
      <c r="G66" s="217"/>
      <c r="H66" s="218"/>
      <c r="I66" s="1">
        <v>167</v>
      </c>
      <c r="J66" s="130">
        <f>J57-J65</f>
        <v>2749906</v>
      </c>
      <c r="K66" s="130">
        <f>K57-K65</f>
        <v>2749906</v>
      </c>
      <c r="L66" s="130">
        <f>L57-L65</f>
        <v>5921265.3294150773</v>
      </c>
      <c r="M66" s="130">
        <f>M57-M65</f>
        <v>5921265.3294150773</v>
      </c>
    </row>
    <row r="67" spans="1:13">
      <c r="A67" s="216" t="s">
        <v>153</v>
      </c>
      <c r="B67" s="217"/>
      <c r="C67" s="217"/>
      <c r="D67" s="217"/>
      <c r="E67" s="217"/>
      <c r="F67" s="217"/>
      <c r="G67" s="217"/>
      <c r="H67" s="218"/>
      <c r="I67" s="1">
        <v>168</v>
      </c>
      <c r="J67" s="51">
        <f>J56+J66</f>
        <v>17064605</v>
      </c>
      <c r="K67" s="51">
        <f>K56+K66</f>
        <v>17064605</v>
      </c>
      <c r="L67" s="51">
        <f>L56+L66</f>
        <v>20479241.701028042</v>
      </c>
      <c r="M67" s="51">
        <f>M56+M66</f>
        <v>20479241.701028042</v>
      </c>
    </row>
    <row r="68" spans="1:13" ht="12.75" customHeight="1">
      <c r="A68" s="274" t="s">
        <v>154</v>
      </c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</row>
    <row r="69" spans="1:13" ht="12.75" customHeight="1">
      <c r="A69" s="276" t="s">
        <v>155</v>
      </c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</row>
    <row r="70" spans="1:13" ht="12.75" customHeight="1">
      <c r="A70" s="271" t="s">
        <v>140</v>
      </c>
      <c r="B70" s="272"/>
      <c r="C70" s="272"/>
      <c r="D70" s="272"/>
      <c r="E70" s="272"/>
      <c r="F70" s="272"/>
      <c r="G70" s="272"/>
      <c r="H70" s="273"/>
      <c r="I70" s="1">
        <v>169</v>
      </c>
      <c r="J70" s="7">
        <v>17065997</v>
      </c>
      <c r="K70" s="7">
        <f>+J70</f>
        <v>17065997</v>
      </c>
      <c r="L70" s="7">
        <v>20476495.016519189</v>
      </c>
      <c r="M70" s="7">
        <v>20476495.016519189</v>
      </c>
    </row>
    <row r="71" spans="1:13" ht="12.75" customHeight="1">
      <c r="A71" s="271" t="s">
        <v>139</v>
      </c>
      <c r="B71" s="272"/>
      <c r="C71" s="272"/>
      <c r="D71" s="272"/>
      <c r="E71" s="272"/>
      <c r="F71" s="272"/>
      <c r="G71" s="272"/>
      <c r="H71" s="273"/>
      <c r="I71" s="4">
        <v>170</v>
      </c>
      <c r="J71" s="8">
        <v>-1392</v>
      </c>
      <c r="K71" s="8">
        <f>+J71</f>
        <v>-1392</v>
      </c>
      <c r="L71" s="8">
        <v>2747.0205684241746</v>
      </c>
      <c r="M71" s="8">
        <v>2747.0205684241746</v>
      </c>
    </row>
  </sheetData>
  <mergeCells count="73"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  <mergeCell ref="A54:H54"/>
    <mergeCell ref="A56:H56"/>
    <mergeCell ref="A55:M55"/>
    <mergeCell ref="A57:H57"/>
    <mergeCell ref="A50:H50"/>
    <mergeCell ref="A51:M51"/>
    <mergeCell ref="A52:H52"/>
    <mergeCell ref="A53:H53"/>
    <mergeCell ref="A46:H46"/>
    <mergeCell ref="A47:H47"/>
    <mergeCell ref="A48:H48"/>
    <mergeCell ref="A49:H49"/>
    <mergeCell ref="A42:H42"/>
    <mergeCell ref="A43:H43"/>
    <mergeCell ref="A44:H44"/>
    <mergeCell ref="A45:H45"/>
    <mergeCell ref="A38:H38"/>
    <mergeCell ref="A39:H39"/>
    <mergeCell ref="A40:H40"/>
    <mergeCell ref="A41:H41"/>
    <mergeCell ref="A34:H34"/>
    <mergeCell ref="A35:H35"/>
    <mergeCell ref="A36:H36"/>
    <mergeCell ref="A37:H37"/>
    <mergeCell ref="A30:H30"/>
    <mergeCell ref="A31:H31"/>
    <mergeCell ref="A32:H32"/>
    <mergeCell ref="A33:H33"/>
    <mergeCell ref="A26:H26"/>
    <mergeCell ref="A27:H27"/>
    <mergeCell ref="A28:H28"/>
    <mergeCell ref="A29:H29"/>
    <mergeCell ref="A22:H22"/>
    <mergeCell ref="A23:H23"/>
    <mergeCell ref="A24:H24"/>
    <mergeCell ref="A25:H25"/>
    <mergeCell ref="A18:H18"/>
    <mergeCell ref="A19:H19"/>
    <mergeCell ref="A20:H20"/>
    <mergeCell ref="A21:H21"/>
    <mergeCell ref="A14:H14"/>
    <mergeCell ref="A15:H15"/>
    <mergeCell ref="A16:H16"/>
    <mergeCell ref="A17:H17"/>
    <mergeCell ref="A10:H10"/>
    <mergeCell ref="A11:H11"/>
    <mergeCell ref="A12:H12"/>
    <mergeCell ref="A13:H13"/>
    <mergeCell ref="A9:H9"/>
    <mergeCell ref="J4:K4"/>
    <mergeCell ref="L4:M4"/>
    <mergeCell ref="A5:H5"/>
    <mergeCell ref="A3:M3"/>
    <mergeCell ref="A4:H4"/>
    <mergeCell ref="A6:H6"/>
    <mergeCell ref="A7:H7"/>
    <mergeCell ref="A8:H8"/>
  </mergeCells>
  <phoneticPr fontId="3" type="noConversion"/>
  <dataValidations count="1">
    <dataValidation allowBlank="1" sqref="J7:M50 J53:M54 J56:M67 J70:M71"/>
  </dataValidations>
  <pageMargins left="0.75" right="0.75" top="1" bottom="1" header="0.5" footer="0.5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2"/>
  <sheetViews>
    <sheetView view="pageBreakPreview" topLeftCell="A22" zoomScale="110" zoomScaleNormal="100" workbookViewId="0">
      <selection activeCell="M38" sqref="M38"/>
    </sheetView>
  </sheetViews>
  <sheetFormatPr defaultRowHeight="12.75"/>
  <cols>
    <col min="1" max="9" width="9.140625" style="43"/>
    <col min="10" max="11" width="12.7109375" style="43" customWidth="1"/>
    <col min="12" max="16384" width="9.140625" style="43"/>
  </cols>
  <sheetData>
    <row r="1" spans="1:11" ht="12.75" customHeight="1">
      <c r="A1" s="281" t="s">
        <v>156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2.75" customHeight="1">
      <c r="A2" s="282" t="s">
        <v>308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1">
      <c r="A3" s="278" t="s">
        <v>280</v>
      </c>
      <c r="B3" s="279"/>
      <c r="C3" s="279"/>
      <c r="D3" s="279"/>
      <c r="E3" s="279"/>
      <c r="F3" s="279"/>
      <c r="G3" s="279"/>
      <c r="H3" s="279"/>
      <c r="I3" s="279"/>
      <c r="J3" s="279"/>
      <c r="K3" s="280"/>
    </row>
    <row r="4" spans="1:11" ht="24">
      <c r="A4" s="283" t="str">
        <f>+'P&amp;L'!A4</f>
        <v>ITEM</v>
      </c>
      <c r="B4" s="283"/>
      <c r="C4" s="283"/>
      <c r="D4" s="283"/>
      <c r="E4" s="283"/>
      <c r="F4" s="283"/>
      <c r="G4" s="283"/>
      <c r="H4" s="283"/>
      <c r="I4" s="129" t="str">
        <f>+'P&amp;L'!I4</f>
        <v>AOP
ind.</v>
      </c>
      <c r="J4" s="128" t="str">
        <f>+'P&amp;L'!J4</f>
        <v>Preceding year</v>
      </c>
      <c r="K4" s="128" t="str">
        <f>+'P&amp;L'!L4</f>
        <v>Current year</v>
      </c>
    </row>
    <row r="5" spans="1:11">
      <c r="A5" s="284">
        <v>1</v>
      </c>
      <c r="B5" s="284"/>
      <c r="C5" s="284"/>
      <c r="D5" s="284"/>
      <c r="E5" s="284"/>
      <c r="F5" s="284"/>
      <c r="G5" s="284"/>
      <c r="H5" s="284"/>
      <c r="I5" s="55">
        <v>2</v>
      </c>
      <c r="J5" s="56" t="s">
        <v>2</v>
      </c>
      <c r="K5" s="56" t="s">
        <v>3</v>
      </c>
    </row>
    <row r="6" spans="1:11" ht="19.5" customHeight="1">
      <c r="A6" s="232" t="s">
        <v>157</v>
      </c>
      <c r="B6" s="243"/>
      <c r="C6" s="243"/>
      <c r="D6" s="243"/>
      <c r="E6" s="243"/>
      <c r="F6" s="243"/>
      <c r="G6" s="243"/>
      <c r="H6" s="243"/>
      <c r="I6" s="285"/>
      <c r="J6" s="285"/>
      <c r="K6" s="286"/>
    </row>
    <row r="7" spans="1:11" ht="13.5" customHeight="1">
      <c r="A7" s="213" t="s">
        <v>158</v>
      </c>
      <c r="B7" s="214"/>
      <c r="C7" s="214"/>
      <c r="D7" s="214"/>
      <c r="E7" s="214"/>
      <c r="F7" s="214"/>
      <c r="G7" s="214"/>
      <c r="H7" s="214"/>
      <c r="I7" s="1">
        <v>1</v>
      </c>
      <c r="J7" s="5">
        <v>14314699</v>
      </c>
      <c r="K7" s="7">
        <v>14599011.371612966</v>
      </c>
    </row>
    <row r="8" spans="1:11" ht="13.5" customHeight="1">
      <c r="A8" s="213" t="s">
        <v>159</v>
      </c>
      <c r="B8" s="214"/>
      <c r="C8" s="214"/>
      <c r="D8" s="214"/>
      <c r="E8" s="214"/>
      <c r="F8" s="214"/>
      <c r="G8" s="214"/>
      <c r="H8" s="214"/>
      <c r="I8" s="1">
        <v>2</v>
      </c>
      <c r="J8" s="5">
        <v>17771554</v>
      </c>
      <c r="K8" s="7">
        <v>18900994.028798159</v>
      </c>
    </row>
    <row r="9" spans="1:11" ht="13.5" customHeight="1">
      <c r="A9" s="213" t="s">
        <v>160</v>
      </c>
      <c r="B9" s="214"/>
      <c r="C9" s="214"/>
      <c r="D9" s="214"/>
      <c r="E9" s="214"/>
      <c r="F9" s="214"/>
      <c r="G9" s="214"/>
      <c r="H9" s="214"/>
      <c r="I9" s="1">
        <v>3</v>
      </c>
      <c r="J9" s="5"/>
      <c r="K9" s="7"/>
    </row>
    <row r="10" spans="1:11" ht="13.5" customHeight="1">
      <c r="A10" s="213" t="s">
        <v>161</v>
      </c>
      <c r="B10" s="214"/>
      <c r="C10" s="214"/>
      <c r="D10" s="214"/>
      <c r="E10" s="214"/>
      <c r="F10" s="214"/>
      <c r="G10" s="214"/>
      <c r="H10" s="214"/>
      <c r="I10" s="1">
        <v>4</v>
      </c>
      <c r="J10" s="5"/>
      <c r="K10" s="7"/>
    </row>
    <row r="11" spans="1:11" ht="13.5" customHeight="1">
      <c r="A11" s="213" t="s">
        <v>162</v>
      </c>
      <c r="B11" s="214"/>
      <c r="C11" s="214"/>
      <c r="D11" s="214"/>
      <c r="E11" s="214"/>
      <c r="F11" s="214"/>
      <c r="G11" s="214"/>
      <c r="H11" s="214"/>
      <c r="I11" s="1">
        <v>5</v>
      </c>
      <c r="J11" s="5">
        <v>941135</v>
      </c>
      <c r="K11" s="7">
        <v>5762266</v>
      </c>
    </row>
    <row r="12" spans="1:11" ht="13.5" customHeight="1">
      <c r="A12" s="213" t="s">
        <v>163</v>
      </c>
      <c r="B12" s="214"/>
      <c r="C12" s="214"/>
      <c r="D12" s="214"/>
      <c r="E12" s="214"/>
      <c r="F12" s="214"/>
      <c r="G12" s="214"/>
      <c r="H12" s="214"/>
      <c r="I12" s="1">
        <v>6</v>
      </c>
      <c r="J12" s="5">
        <v>17341144</v>
      </c>
      <c r="K12" s="7">
        <v>3499299</v>
      </c>
    </row>
    <row r="13" spans="1:11">
      <c r="A13" s="216" t="s">
        <v>171</v>
      </c>
      <c r="B13" s="217"/>
      <c r="C13" s="217"/>
      <c r="D13" s="217"/>
      <c r="E13" s="217"/>
      <c r="F13" s="217"/>
      <c r="G13" s="217"/>
      <c r="H13" s="217"/>
      <c r="I13" s="1">
        <v>7</v>
      </c>
      <c r="J13" s="130">
        <v>50368532</v>
      </c>
      <c r="K13" s="130">
        <v>42761570.400411129</v>
      </c>
    </row>
    <row r="14" spans="1:11">
      <c r="A14" s="213" t="s">
        <v>179</v>
      </c>
      <c r="B14" s="214"/>
      <c r="C14" s="214"/>
      <c r="D14" s="214"/>
      <c r="E14" s="214"/>
      <c r="F14" s="214"/>
      <c r="G14" s="214"/>
      <c r="H14" s="214"/>
      <c r="I14" s="1">
        <v>8</v>
      </c>
      <c r="J14" s="5">
        <v>40200805</v>
      </c>
      <c r="K14" s="7">
        <v>8658764</v>
      </c>
    </row>
    <row r="15" spans="1:11">
      <c r="A15" s="213" t="s">
        <v>180</v>
      </c>
      <c r="B15" s="214"/>
      <c r="C15" s="214"/>
      <c r="D15" s="214"/>
      <c r="E15" s="214"/>
      <c r="F15" s="214"/>
      <c r="G15" s="214"/>
      <c r="H15" s="214"/>
      <c r="I15" s="1">
        <v>9</v>
      </c>
      <c r="J15" s="5">
        <v>37882300</v>
      </c>
      <c r="K15" s="7">
        <v>51440246</v>
      </c>
    </row>
    <row r="16" spans="1:11">
      <c r="A16" s="213" t="s">
        <v>181</v>
      </c>
      <c r="B16" s="214"/>
      <c r="C16" s="214"/>
      <c r="D16" s="214"/>
      <c r="E16" s="214"/>
      <c r="F16" s="214"/>
      <c r="G16" s="214"/>
      <c r="H16" s="214"/>
      <c r="I16" s="1">
        <v>10</v>
      </c>
      <c r="J16" s="5"/>
      <c r="K16" s="7"/>
    </row>
    <row r="17" spans="1:11">
      <c r="A17" s="213" t="s">
        <v>182</v>
      </c>
      <c r="B17" s="214"/>
      <c r="C17" s="214"/>
      <c r="D17" s="214"/>
      <c r="E17" s="214"/>
      <c r="F17" s="214"/>
      <c r="G17" s="214"/>
      <c r="H17" s="214"/>
      <c r="I17" s="1">
        <v>11</v>
      </c>
      <c r="J17" s="5">
        <v>762266</v>
      </c>
      <c r="K17" s="7"/>
    </row>
    <row r="18" spans="1:11">
      <c r="A18" s="216" t="s">
        <v>183</v>
      </c>
      <c r="B18" s="217"/>
      <c r="C18" s="217"/>
      <c r="D18" s="217"/>
      <c r="E18" s="217"/>
      <c r="F18" s="217"/>
      <c r="G18" s="217"/>
      <c r="H18" s="217"/>
      <c r="I18" s="1">
        <v>12</v>
      </c>
      <c r="J18" s="130">
        <v>78845371</v>
      </c>
      <c r="K18" s="130">
        <v>60099010</v>
      </c>
    </row>
    <row r="19" spans="1:11">
      <c r="A19" s="216" t="s">
        <v>172</v>
      </c>
      <c r="B19" s="217"/>
      <c r="C19" s="217"/>
      <c r="D19" s="217"/>
      <c r="E19" s="217"/>
      <c r="F19" s="217"/>
      <c r="G19" s="217"/>
      <c r="H19" s="217"/>
      <c r="I19" s="1">
        <v>13</v>
      </c>
      <c r="J19" s="130">
        <v>0</v>
      </c>
      <c r="K19" s="130">
        <v>0</v>
      </c>
    </row>
    <row r="20" spans="1:11">
      <c r="A20" s="216" t="s">
        <v>173</v>
      </c>
      <c r="B20" s="217"/>
      <c r="C20" s="217"/>
      <c r="D20" s="217"/>
      <c r="E20" s="217"/>
      <c r="F20" s="217"/>
      <c r="G20" s="217"/>
      <c r="H20" s="217"/>
      <c r="I20" s="1">
        <v>14</v>
      </c>
      <c r="J20" s="130">
        <v>28476839</v>
      </c>
      <c r="K20" s="130">
        <v>17337439.599588871</v>
      </c>
    </row>
    <row r="21" spans="1:11">
      <c r="A21" s="232" t="s">
        <v>174</v>
      </c>
      <c r="B21" s="243"/>
      <c r="C21" s="243"/>
      <c r="D21" s="243"/>
      <c r="E21" s="243"/>
      <c r="F21" s="243"/>
      <c r="G21" s="243"/>
      <c r="H21" s="243"/>
      <c r="I21" s="285"/>
      <c r="J21" s="285"/>
      <c r="K21" s="286"/>
    </row>
    <row r="22" spans="1:11">
      <c r="A22" s="213" t="s">
        <v>184</v>
      </c>
      <c r="B22" s="214"/>
      <c r="C22" s="214"/>
      <c r="D22" s="214"/>
      <c r="E22" s="214"/>
      <c r="F22" s="214"/>
      <c r="G22" s="214"/>
      <c r="H22" s="214"/>
      <c r="I22" s="1">
        <v>15</v>
      </c>
      <c r="J22" s="5"/>
      <c r="K22" s="7"/>
    </row>
    <row r="23" spans="1:11">
      <c r="A23" s="213" t="s">
        <v>185</v>
      </c>
      <c r="B23" s="214"/>
      <c r="C23" s="214"/>
      <c r="D23" s="214"/>
      <c r="E23" s="214"/>
      <c r="F23" s="214"/>
      <c r="G23" s="214"/>
      <c r="H23" s="214"/>
      <c r="I23" s="1">
        <v>16</v>
      </c>
      <c r="J23" s="5"/>
      <c r="K23" s="7"/>
    </row>
    <row r="24" spans="1:11">
      <c r="A24" s="213" t="s">
        <v>186</v>
      </c>
      <c r="B24" s="214"/>
      <c r="C24" s="214"/>
      <c r="D24" s="214"/>
      <c r="E24" s="214"/>
      <c r="F24" s="214"/>
      <c r="G24" s="214"/>
      <c r="H24" s="214"/>
      <c r="I24" s="1">
        <v>17</v>
      </c>
      <c r="J24" s="5">
        <v>427745</v>
      </c>
      <c r="K24" s="7"/>
    </row>
    <row r="25" spans="1:11">
      <c r="A25" s="213" t="s">
        <v>187</v>
      </c>
      <c r="B25" s="214"/>
      <c r="C25" s="214"/>
      <c r="D25" s="214"/>
      <c r="E25" s="214"/>
      <c r="F25" s="214"/>
      <c r="G25" s="214"/>
      <c r="H25" s="214"/>
      <c r="I25" s="1">
        <v>18</v>
      </c>
      <c r="J25" s="5"/>
      <c r="K25" s="7"/>
    </row>
    <row r="26" spans="1:11">
      <c r="A26" s="213" t="s">
        <v>188</v>
      </c>
      <c r="B26" s="214"/>
      <c r="C26" s="214"/>
      <c r="D26" s="214"/>
      <c r="E26" s="214"/>
      <c r="F26" s="214"/>
      <c r="G26" s="214"/>
      <c r="H26" s="214"/>
      <c r="I26" s="1">
        <v>19</v>
      </c>
      <c r="J26" s="5"/>
      <c r="K26" s="7"/>
    </row>
    <row r="27" spans="1:11">
      <c r="A27" s="216" t="s">
        <v>189</v>
      </c>
      <c r="B27" s="217"/>
      <c r="C27" s="217"/>
      <c r="D27" s="217"/>
      <c r="E27" s="217"/>
      <c r="F27" s="217"/>
      <c r="G27" s="217"/>
      <c r="H27" s="217"/>
      <c r="I27" s="1">
        <v>20</v>
      </c>
      <c r="J27" s="130">
        <v>427745</v>
      </c>
      <c r="K27" s="130">
        <v>0</v>
      </c>
    </row>
    <row r="28" spans="1:11">
      <c r="A28" s="213" t="s">
        <v>190</v>
      </c>
      <c r="B28" s="214"/>
      <c r="C28" s="214"/>
      <c r="D28" s="214"/>
      <c r="E28" s="214"/>
      <c r="F28" s="214"/>
      <c r="G28" s="214"/>
      <c r="H28" s="214"/>
      <c r="I28" s="1">
        <v>21</v>
      </c>
      <c r="J28" s="5">
        <v>24259873</v>
      </c>
      <c r="K28" s="7">
        <v>4884132.0287981033</v>
      </c>
    </row>
    <row r="29" spans="1:11">
      <c r="A29" s="213" t="s">
        <v>191</v>
      </c>
      <c r="B29" s="214"/>
      <c r="C29" s="214"/>
      <c r="D29" s="214"/>
      <c r="E29" s="214"/>
      <c r="F29" s="214"/>
      <c r="G29" s="214"/>
      <c r="H29" s="214"/>
      <c r="I29" s="1">
        <v>22</v>
      </c>
      <c r="J29" s="5"/>
      <c r="K29" s="7"/>
    </row>
    <row r="30" spans="1:11">
      <c r="A30" s="213" t="s">
        <v>192</v>
      </c>
      <c r="B30" s="214"/>
      <c r="C30" s="214"/>
      <c r="D30" s="214"/>
      <c r="E30" s="214"/>
      <c r="F30" s="214"/>
      <c r="G30" s="214"/>
      <c r="H30" s="214"/>
      <c r="I30" s="1">
        <v>23</v>
      </c>
      <c r="J30" s="5"/>
      <c r="K30" s="7"/>
    </row>
    <row r="31" spans="1:11">
      <c r="A31" s="216" t="s">
        <v>193</v>
      </c>
      <c r="B31" s="217"/>
      <c r="C31" s="217"/>
      <c r="D31" s="217"/>
      <c r="E31" s="217"/>
      <c r="F31" s="217"/>
      <c r="G31" s="217"/>
      <c r="H31" s="217"/>
      <c r="I31" s="1">
        <v>24</v>
      </c>
      <c r="J31" s="130">
        <v>24259873</v>
      </c>
      <c r="K31" s="130">
        <v>4884132.0287981033</v>
      </c>
    </row>
    <row r="32" spans="1:11">
      <c r="A32" s="216" t="s">
        <v>176</v>
      </c>
      <c r="B32" s="217"/>
      <c r="C32" s="217"/>
      <c r="D32" s="217"/>
      <c r="E32" s="217"/>
      <c r="F32" s="217"/>
      <c r="G32" s="217"/>
      <c r="H32" s="217"/>
      <c r="I32" s="1">
        <v>25</v>
      </c>
      <c r="J32" s="130">
        <v>0</v>
      </c>
      <c r="K32" s="130">
        <v>0</v>
      </c>
    </row>
    <row r="33" spans="1:11">
      <c r="A33" s="216" t="s">
        <v>175</v>
      </c>
      <c r="B33" s="217"/>
      <c r="C33" s="217"/>
      <c r="D33" s="217"/>
      <c r="E33" s="217"/>
      <c r="F33" s="217"/>
      <c r="G33" s="217"/>
      <c r="H33" s="217"/>
      <c r="I33" s="1">
        <v>26</v>
      </c>
      <c r="J33" s="130">
        <v>23832128</v>
      </c>
      <c r="K33" s="130">
        <v>4884132.0287981033</v>
      </c>
    </row>
    <row r="34" spans="1:11">
      <c r="A34" s="232" t="s">
        <v>164</v>
      </c>
      <c r="B34" s="243"/>
      <c r="C34" s="243"/>
      <c r="D34" s="243"/>
      <c r="E34" s="243"/>
      <c r="F34" s="243"/>
      <c r="G34" s="243"/>
      <c r="H34" s="243"/>
      <c r="I34" s="285"/>
      <c r="J34" s="285"/>
      <c r="K34" s="286"/>
    </row>
    <row r="35" spans="1:11">
      <c r="A35" s="213" t="s">
        <v>194</v>
      </c>
      <c r="B35" s="214"/>
      <c r="C35" s="214"/>
      <c r="D35" s="214"/>
      <c r="E35" s="214"/>
      <c r="F35" s="214"/>
      <c r="G35" s="214"/>
      <c r="H35" s="214"/>
      <c r="I35" s="1">
        <v>27</v>
      </c>
      <c r="J35" s="5"/>
      <c r="K35" s="7"/>
    </row>
    <row r="36" spans="1:11">
      <c r="A36" s="213" t="s">
        <v>195</v>
      </c>
      <c r="B36" s="214"/>
      <c r="C36" s="214"/>
      <c r="D36" s="214"/>
      <c r="E36" s="214"/>
      <c r="F36" s="214"/>
      <c r="G36" s="214"/>
      <c r="H36" s="214"/>
      <c r="I36" s="1">
        <v>28</v>
      </c>
      <c r="J36" s="5">
        <v>35045279</v>
      </c>
      <c r="K36" s="7">
        <v>12579043.849181861</v>
      </c>
    </row>
    <row r="37" spans="1:11">
      <c r="A37" s="213" t="s">
        <v>196</v>
      </c>
      <c r="B37" s="214"/>
      <c r="C37" s="214"/>
      <c r="D37" s="214"/>
      <c r="E37" s="214"/>
      <c r="F37" s="214"/>
      <c r="G37" s="214"/>
      <c r="H37" s="214"/>
      <c r="I37" s="1">
        <v>29</v>
      </c>
      <c r="J37" s="5">
        <v>19526185</v>
      </c>
      <c r="K37" s="7">
        <v>9548146.6400360465</v>
      </c>
    </row>
    <row r="38" spans="1:11">
      <c r="A38" s="216" t="s">
        <v>197</v>
      </c>
      <c r="B38" s="217"/>
      <c r="C38" s="217"/>
      <c r="D38" s="217"/>
      <c r="E38" s="217"/>
      <c r="F38" s="217"/>
      <c r="G38" s="217"/>
      <c r="H38" s="217"/>
      <c r="I38" s="1">
        <v>30</v>
      </c>
      <c r="J38" s="130">
        <v>54571464</v>
      </c>
      <c r="K38" s="130">
        <v>22127190.489217907</v>
      </c>
    </row>
    <row r="39" spans="1:11">
      <c r="A39" s="213" t="s">
        <v>198</v>
      </c>
      <c r="B39" s="214"/>
      <c r="C39" s="214"/>
      <c r="D39" s="214"/>
      <c r="E39" s="214"/>
      <c r="F39" s="214"/>
      <c r="G39" s="214"/>
      <c r="H39" s="214"/>
      <c r="I39" s="1">
        <v>31</v>
      </c>
      <c r="J39" s="5"/>
      <c r="K39" s="7"/>
    </row>
    <row r="40" spans="1:11">
      <c r="A40" s="213" t="s">
        <v>199</v>
      </c>
      <c r="B40" s="214"/>
      <c r="C40" s="214"/>
      <c r="D40" s="214"/>
      <c r="E40" s="214"/>
      <c r="F40" s="214"/>
      <c r="G40" s="214"/>
      <c r="H40" s="214"/>
      <c r="I40" s="1">
        <v>32</v>
      </c>
      <c r="J40" s="5"/>
      <c r="K40" s="7"/>
    </row>
    <row r="41" spans="1:11">
      <c r="A41" s="213" t="s">
        <v>200</v>
      </c>
      <c r="B41" s="214"/>
      <c r="C41" s="214"/>
      <c r="D41" s="214"/>
      <c r="E41" s="214"/>
      <c r="F41" s="214"/>
      <c r="G41" s="214"/>
      <c r="H41" s="214"/>
      <c r="I41" s="1">
        <v>33</v>
      </c>
      <c r="J41" s="5"/>
      <c r="K41" s="7"/>
    </row>
    <row r="42" spans="1:11">
      <c r="A42" s="213" t="s">
        <v>201</v>
      </c>
      <c r="B42" s="214"/>
      <c r="C42" s="214"/>
      <c r="D42" s="214"/>
      <c r="E42" s="214"/>
      <c r="F42" s="214"/>
      <c r="G42" s="214"/>
      <c r="H42" s="214"/>
      <c r="I42" s="1">
        <v>34</v>
      </c>
      <c r="J42" s="5"/>
      <c r="K42" s="7"/>
    </row>
    <row r="43" spans="1:11">
      <c r="A43" s="213" t="s">
        <v>202</v>
      </c>
      <c r="B43" s="214"/>
      <c r="C43" s="214"/>
      <c r="D43" s="214"/>
      <c r="E43" s="214"/>
      <c r="F43" s="214"/>
      <c r="G43" s="214"/>
      <c r="H43" s="214"/>
      <c r="I43" s="1">
        <v>35</v>
      </c>
      <c r="J43" s="5"/>
      <c r="K43" s="7"/>
    </row>
    <row r="44" spans="1:11">
      <c r="A44" s="216" t="s">
        <v>203</v>
      </c>
      <c r="B44" s="217"/>
      <c r="C44" s="217"/>
      <c r="D44" s="217"/>
      <c r="E44" s="217"/>
      <c r="F44" s="217"/>
      <c r="G44" s="217"/>
      <c r="H44" s="217"/>
      <c r="I44" s="1">
        <v>36</v>
      </c>
      <c r="J44" s="130">
        <v>0</v>
      </c>
      <c r="K44" s="130">
        <v>0</v>
      </c>
    </row>
    <row r="45" spans="1:11">
      <c r="A45" s="216" t="s">
        <v>177</v>
      </c>
      <c r="B45" s="217"/>
      <c r="C45" s="217"/>
      <c r="D45" s="217"/>
      <c r="E45" s="217"/>
      <c r="F45" s="217"/>
      <c r="G45" s="217"/>
      <c r="H45" s="217"/>
      <c r="I45" s="1">
        <v>37</v>
      </c>
      <c r="J45" s="130">
        <v>54571464</v>
      </c>
      <c r="K45" s="130">
        <v>22127190.489217907</v>
      </c>
    </row>
    <row r="46" spans="1:11">
      <c r="A46" s="216" t="s">
        <v>178</v>
      </c>
      <c r="B46" s="217"/>
      <c r="C46" s="217"/>
      <c r="D46" s="217"/>
      <c r="E46" s="217"/>
      <c r="F46" s="217"/>
      <c r="G46" s="217"/>
      <c r="H46" s="217"/>
      <c r="I46" s="1">
        <v>38</v>
      </c>
      <c r="J46" s="130">
        <v>0</v>
      </c>
      <c r="K46" s="130">
        <v>0</v>
      </c>
    </row>
    <row r="47" spans="1:11">
      <c r="A47" s="213" t="s">
        <v>165</v>
      </c>
      <c r="B47" s="214"/>
      <c r="C47" s="214"/>
      <c r="D47" s="214"/>
      <c r="E47" s="214"/>
      <c r="F47" s="214"/>
      <c r="G47" s="214"/>
      <c r="H47" s="214"/>
      <c r="I47" s="1">
        <v>39</v>
      </c>
      <c r="J47" s="54">
        <v>2262497</v>
      </c>
      <c r="K47" s="44">
        <v>0</v>
      </c>
    </row>
    <row r="48" spans="1:11">
      <c r="A48" s="213" t="s">
        <v>166</v>
      </c>
      <c r="B48" s="214"/>
      <c r="C48" s="214"/>
      <c r="D48" s="214"/>
      <c r="E48" s="214"/>
      <c r="F48" s="214"/>
      <c r="G48" s="214"/>
      <c r="H48" s="214"/>
      <c r="I48" s="1">
        <v>40</v>
      </c>
      <c r="J48" s="54">
        <v>0</v>
      </c>
      <c r="K48" s="44">
        <v>94381.139169067144</v>
      </c>
    </row>
    <row r="49" spans="1:11">
      <c r="A49" s="213" t="s">
        <v>167</v>
      </c>
      <c r="B49" s="214"/>
      <c r="C49" s="214"/>
      <c r="D49" s="214"/>
      <c r="E49" s="214"/>
      <c r="F49" s="214"/>
      <c r="G49" s="214"/>
      <c r="H49" s="214"/>
      <c r="I49" s="1">
        <v>41</v>
      </c>
      <c r="J49" s="7">
        <v>7805591</v>
      </c>
      <c r="K49" s="7">
        <v>12383774</v>
      </c>
    </row>
    <row r="50" spans="1:11">
      <c r="A50" s="213" t="s">
        <v>168</v>
      </c>
      <c r="B50" s="214"/>
      <c r="C50" s="214"/>
      <c r="D50" s="214"/>
      <c r="E50" s="214"/>
      <c r="F50" s="214"/>
      <c r="G50" s="214"/>
      <c r="H50" s="214"/>
      <c r="I50" s="1">
        <v>42</v>
      </c>
      <c r="J50" s="7">
        <v>2262496.9599151537</v>
      </c>
      <c r="K50" s="7"/>
    </row>
    <row r="51" spans="1:11">
      <c r="A51" s="213" t="s">
        <v>169</v>
      </c>
      <c r="B51" s="214"/>
      <c r="C51" s="214"/>
      <c r="D51" s="214"/>
      <c r="E51" s="214"/>
      <c r="F51" s="214"/>
      <c r="G51" s="214"/>
      <c r="H51" s="214"/>
      <c r="I51" s="1">
        <v>43</v>
      </c>
      <c r="J51" s="5"/>
      <c r="K51" s="7">
        <v>94381</v>
      </c>
    </row>
    <row r="52" spans="1:11">
      <c r="A52" s="248" t="s">
        <v>170</v>
      </c>
      <c r="B52" s="249"/>
      <c r="C52" s="249"/>
      <c r="D52" s="249"/>
      <c r="E52" s="249"/>
      <c r="F52" s="249"/>
      <c r="G52" s="249"/>
      <c r="H52" s="249"/>
      <c r="I52" s="4">
        <v>44</v>
      </c>
      <c r="J52" s="131">
        <v>10068087.959915154</v>
      </c>
      <c r="K52" s="51">
        <v>12289393</v>
      </c>
    </row>
  </sheetData>
  <mergeCells count="52">
    <mergeCell ref="A45:H45"/>
    <mergeCell ref="A46:H46"/>
    <mergeCell ref="A47:H47"/>
    <mergeCell ref="A52:H52"/>
    <mergeCell ref="A48:H48"/>
    <mergeCell ref="A49:H49"/>
    <mergeCell ref="A50:H50"/>
    <mergeCell ref="A51:H51"/>
    <mergeCell ref="A41:H41"/>
    <mergeCell ref="A42:H42"/>
    <mergeCell ref="A43:H43"/>
    <mergeCell ref="A44:H44"/>
    <mergeCell ref="A37:H37"/>
    <mergeCell ref="A38:H38"/>
    <mergeCell ref="A39:H39"/>
    <mergeCell ref="A40:H40"/>
    <mergeCell ref="A33:H33"/>
    <mergeCell ref="A34:K34"/>
    <mergeCell ref="A35:H35"/>
    <mergeCell ref="A36:H36"/>
    <mergeCell ref="A29:H29"/>
    <mergeCell ref="A30:H30"/>
    <mergeCell ref="A31:H31"/>
    <mergeCell ref="A32:H32"/>
    <mergeCell ref="A25:H25"/>
    <mergeCell ref="A26:H26"/>
    <mergeCell ref="A27:H27"/>
    <mergeCell ref="A28:H28"/>
    <mergeCell ref="A21:K21"/>
    <mergeCell ref="A22:H22"/>
    <mergeCell ref="A23:H23"/>
    <mergeCell ref="A24:H24"/>
    <mergeCell ref="A17:H17"/>
    <mergeCell ref="A18:H18"/>
    <mergeCell ref="A19:H19"/>
    <mergeCell ref="A20:H20"/>
    <mergeCell ref="A13:H13"/>
    <mergeCell ref="A14:H14"/>
    <mergeCell ref="A15:H15"/>
    <mergeCell ref="A16:H16"/>
    <mergeCell ref="A11:H11"/>
    <mergeCell ref="A12:H12"/>
    <mergeCell ref="A5:H5"/>
    <mergeCell ref="A6:K6"/>
    <mergeCell ref="A7:H7"/>
    <mergeCell ref="A8:H8"/>
    <mergeCell ref="A10:H10"/>
    <mergeCell ref="A3:K3"/>
    <mergeCell ref="A1:K1"/>
    <mergeCell ref="A2:K2"/>
    <mergeCell ref="A4:H4"/>
    <mergeCell ref="A9:H9"/>
  </mergeCells>
  <phoneticPr fontId="3" type="noConversion"/>
  <dataValidations count="3">
    <dataValidation type="whole" operator="notEqual" allowBlank="1" showInputMessage="1" showErrorMessage="1" errorTitle="Pogrešan unos" error="Mogu se unijeti samo cjelobrojne vrijednosti." sqref="J7:J12 J14:J17 J28:J30 J39:J43 J37 J49:J51">
      <formula1>9999999998</formula1>
    </dataValidation>
    <dataValidation type="whole" operator="greaterThanOrEqual" allowBlank="1" showInputMessage="1" showErrorMessage="1" errorTitle="Pogrešan unos" error="Mogu se unijeti samo cjelobrojne pozitivne vrijednosti." sqref="J52">
      <formula1>0</formula1>
    </dataValidation>
    <dataValidation allowBlank="1" sqref="K7:K20 J13 J18:J20 K22:K33 J22:J27 J31:J33 J38 J44:J48 J35:J36 K35:K52"/>
  </dataValidations>
  <pageMargins left="0.75" right="0.75" top="1" bottom="1" header="0.5" footer="0.5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9"/>
  <sheetViews>
    <sheetView tabSelected="1" view="pageBreakPreview" zoomScaleNormal="100" zoomScaleSheetLayoutView="100" workbookViewId="0">
      <selection activeCell="I30" sqref="I30"/>
    </sheetView>
  </sheetViews>
  <sheetFormatPr defaultRowHeight="12.75"/>
  <cols>
    <col min="1" max="4" width="9.140625" style="59"/>
    <col min="5" max="5" width="10.42578125" style="59" bestFit="1" customWidth="1"/>
    <col min="6" max="6" width="9.140625" style="59"/>
    <col min="7" max="7" width="9.42578125" style="59" bestFit="1" customWidth="1"/>
    <col min="8" max="8" width="9.140625" style="59"/>
    <col min="9" max="10" width="12.7109375" style="59" customWidth="1"/>
    <col min="11" max="16384" width="9.140625" style="59"/>
  </cols>
  <sheetData>
    <row r="1" spans="1:11" ht="17.25" customHeight="1">
      <c r="A1" s="293" t="s">
        <v>204</v>
      </c>
      <c r="B1" s="294"/>
      <c r="C1" s="294"/>
      <c r="D1" s="294"/>
      <c r="E1" s="294"/>
      <c r="F1" s="294"/>
      <c r="G1" s="294"/>
      <c r="H1" s="294"/>
      <c r="I1" s="294"/>
      <c r="J1" s="294"/>
      <c r="K1" s="58"/>
    </row>
    <row r="2" spans="1:11" ht="15.75">
      <c r="A2" s="35"/>
      <c r="B2" s="57"/>
      <c r="C2" s="303" t="s">
        <v>214</v>
      </c>
      <c r="D2" s="304"/>
      <c r="E2" s="60">
        <v>42370</v>
      </c>
      <c r="F2" s="102" t="s">
        <v>215</v>
      </c>
      <c r="G2" s="103">
        <v>42460</v>
      </c>
      <c r="H2" s="57"/>
      <c r="I2" s="57"/>
      <c r="J2" s="57"/>
      <c r="K2" s="61"/>
    </row>
    <row r="3" spans="1:11">
      <c r="A3" s="278" t="s">
        <v>280</v>
      </c>
      <c r="B3" s="279"/>
      <c r="C3" s="279"/>
      <c r="D3" s="279"/>
      <c r="E3" s="279"/>
      <c r="F3" s="279"/>
      <c r="G3" s="279"/>
      <c r="H3" s="279"/>
      <c r="I3" s="279"/>
      <c r="J3" s="280"/>
      <c r="K3" s="61"/>
    </row>
    <row r="4" spans="1:11" ht="24">
      <c r="A4" s="305" t="s">
        <v>5</v>
      </c>
      <c r="B4" s="305"/>
      <c r="C4" s="305"/>
      <c r="D4" s="305"/>
      <c r="E4" s="305"/>
      <c r="F4" s="305"/>
      <c r="G4" s="305"/>
      <c r="H4" s="62" t="s">
        <v>6</v>
      </c>
      <c r="I4" s="62" t="s">
        <v>7</v>
      </c>
      <c r="J4" s="62" t="s">
        <v>8</v>
      </c>
    </row>
    <row r="5" spans="1:11">
      <c r="A5" s="306">
        <v>1</v>
      </c>
      <c r="B5" s="306"/>
      <c r="C5" s="306"/>
      <c r="D5" s="306"/>
      <c r="E5" s="306"/>
      <c r="F5" s="306"/>
      <c r="G5" s="306"/>
      <c r="H5" s="64">
        <v>2</v>
      </c>
      <c r="I5" s="63" t="s">
        <v>2</v>
      </c>
      <c r="J5" s="63" t="s">
        <v>3</v>
      </c>
    </row>
    <row r="6" spans="1:11" ht="12.75" customHeight="1">
      <c r="A6" s="295" t="s">
        <v>218</v>
      </c>
      <c r="B6" s="296"/>
      <c r="C6" s="296"/>
      <c r="D6" s="296"/>
      <c r="E6" s="296"/>
      <c r="F6" s="296"/>
      <c r="G6" s="296"/>
      <c r="H6" s="36">
        <v>1</v>
      </c>
      <c r="I6" s="6">
        <v>419958400</v>
      </c>
      <c r="J6" s="6">
        <v>419958400</v>
      </c>
    </row>
    <row r="7" spans="1:11">
      <c r="A7" s="295" t="s">
        <v>219</v>
      </c>
      <c r="B7" s="296"/>
      <c r="C7" s="296"/>
      <c r="D7" s="296"/>
      <c r="E7" s="296"/>
      <c r="F7" s="296"/>
      <c r="G7" s="296"/>
      <c r="H7" s="36">
        <v>2</v>
      </c>
      <c r="I7" s="7">
        <v>183516707.1169374</v>
      </c>
      <c r="J7" s="7">
        <v>183472152</v>
      </c>
    </row>
    <row r="8" spans="1:11">
      <c r="A8" s="295" t="s">
        <v>220</v>
      </c>
      <c r="B8" s="296"/>
      <c r="C8" s="296"/>
      <c r="D8" s="296"/>
      <c r="E8" s="296"/>
      <c r="F8" s="296"/>
      <c r="G8" s="296"/>
      <c r="H8" s="36">
        <v>3</v>
      </c>
      <c r="I8" s="7">
        <v>32061070.097285613</v>
      </c>
      <c r="J8" s="7">
        <v>31546752</v>
      </c>
    </row>
    <row r="9" spans="1:11" ht="12" customHeight="1">
      <c r="A9" s="295" t="s">
        <v>221</v>
      </c>
      <c r="B9" s="296"/>
      <c r="C9" s="296"/>
      <c r="D9" s="296"/>
      <c r="E9" s="296"/>
      <c r="F9" s="296"/>
      <c r="G9" s="296"/>
      <c r="H9" s="36">
        <v>4</v>
      </c>
      <c r="I9" s="7">
        <v>34377603</v>
      </c>
      <c r="J9" s="7">
        <v>63435966</v>
      </c>
    </row>
    <row r="10" spans="1:11" ht="12" customHeight="1">
      <c r="A10" s="295" t="s">
        <v>222</v>
      </c>
      <c r="B10" s="296"/>
      <c r="C10" s="296"/>
      <c r="D10" s="296"/>
      <c r="E10" s="296"/>
      <c r="F10" s="296"/>
      <c r="G10" s="296"/>
      <c r="H10" s="36">
        <v>5</v>
      </c>
      <c r="I10" s="7">
        <v>14312144.640564002</v>
      </c>
      <c r="J10" s="7">
        <v>14557133</v>
      </c>
    </row>
    <row r="11" spans="1:11" ht="12" customHeight="1">
      <c r="A11" s="295" t="s">
        <v>223</v>
      </c>
      <c r="B11" s="296"/>
      <c r="C11" s="296"/>
      <c r="D11" s="296"/>
      <c r="E11" s="296"/>
      <c r="F11" s="296"/>
      <c r="G11" s="296"/>
      <c r="H11" s="36">
        <v>6</v>
      </c>
      <c r="I11" s="7"/>
      <c r="J11" s="7"/>
    </row>
    <row r="12" spans="1:11" ht="12" customHeight="1">
      <c r="A12" s="295" t="s">
        <v>224</v>
      </c>
      <c r="B12" s="296"/>
      <c r="C12" s="296"/>
      <c r="D12" s="296"/>
      <c r="E12" s="296"/>
      <c r="F12" s="296"/>
      <c r="G12" s="296"/>
      <c r="H12" s="36">
        <v>7</v>
      </c>
      <c r="I12" s="7"/>
      <c r="J12" s="7"/>
    </row>
    <row r="13" spans="1:11" ht="12" customHeight="1">
      <c r="A13" s="295" t="s">
        <v>225</v>
      </c>
      <c r="B13" s="296"/>
      <c r="C13" s="296"/>
      <c r="D13" s="296"/>
      <c r="E13" s="296"/>
      <c r="F13" s="296"/>
      <c r="G13" s="296"/>
      <c r="H13" s="36">
        <v>8</v>
      </c>
      <c r="I13" s="7"/>
      <c r="J13" s="7"/>
    </row>
    <row r="14" spans="1:11" ht="12" customHeight="1">
      <c r="A14" s="295" t="s">
        <v>226</v>
      </c>
      <c r="B14" s="296"/>
      <c r="C14" s="296"/>
      <c r="D14" s="296"/>
      <c r="E14" s="296"/>
      <c r="F14" s="296"/>
      <c r="G14" s="296"/>
      <c r="H14" s="36">
        <v>9</v>
      </c>
      <c r="I14" s="7">
        <v>-19753364</v>
      </c>
      <c r="J14" s="7">
        <v>-65867729</v>
      </c>
    </row>
    <row r="15" spans="1:11" ht="12.75" customHeight="1">
      <c r="A15" s="302" t="s">
        <v>205</v>
      </c>
      <c r="B15" s="297"/>
      <c r="C15" s="297"/>
      <c r="D15" s="297"/>
      <c r="E15" s="297"/>
      <c r="F15" s="297"/>
      <c r="G15" s="297"/>
      <c r="H15" s="36">
        <v>10</v>
      </c>
      <c r="I15" s="130">
        <v>664472560.85478699</v>
      </c>
      <c r="J15" s="130">
        <v>647102674</v>
      </c>
    </row>
    <row r="16" spans="1:11" ht="12.75" customHeight="1">
      <c r="A16" s="295" t="s">
        <v>206</v>
      </c>
      <c r="B16" s="296"/>
      <c r="C16" s="296"/>
      <c r="D16" s="296"/>
      <c r="E16" s="296"/>
      <c r="F16" s="296"/>
      <c r="G16" s="296"/>
      <c r="H16" s="36">
        <v>11</v>
      </c>
      <c r="I16" s="7">
        <v>-64099663</v>
      </c>
      <c r="J16" s="7">
        <v>10070334.796175122</v>
      </c>
    </row>
    <row r="17" spans="1:10" ht="12.75" customHeight="1">
      <c r="A17" s="295" t="s">
        <v>207</v>
      </c>
      <c r="B17" s="296"/>
      <c r="C17" s="296"/>
      <c r="D17" s="296"/>
      <c r="E17" s="296"/>
      <c r="F17" s="296"/>
      <c r="G17" s="296"/>
      <c r="H17" s="36">
        <v>12</v>
      </c>
      <c r="I17" s="7">
        <v>-637017</v>
      </c>
      <c r="J17" s="7">
        <v>-1482293.1124000885</v>
      </c>
    </row>
    <row r="18" spans="1:10" ht="12.75" customHeight="1">
      <c r="A18" s="295" t="s">
        <v>208</v>
      </c>
      <c r="B18" s="296"/>
      <c r="C18" s="296"/>
      <c r="D18" s="296"/>
      <c r="E18" s="296"/>
      <c r="F18" s="296"/>
      <c r="G18" s="296"/>
      <c r="H18" s="36">
        <v>13</v>
      </c>
      <c r="I18" s="7"/>
      <c r="J18" s="7"/>
    </row>
    <row r="19" spans="1:10" ht="12.75" customHeight="1">
      <c r="A19" s="295" t="s">
        <v>209</v>
      </c>
      <c r="B19" s="296"/>
      <c r="C19" s="296"/>
      <c r="D19" s="296"/>
      <c r="E19" s="296"/>
      <c r="F19" s="296"/>
      <c r="G19" s="296"/>
      <c r="H19" s="36">
        <v>14</v>
      </c>
      <c r="I19" s="7"/>
      <c r="J19" s="7"/>
    </row>
    <row r="20" spans="1:10" ht="12.75" customHeight="1">
      <c r="A20" s="295" t="s">
        <v>210</v>
      </c>
      <c r="B20" s="296"/>
      <c r="C20" s="296"/>
      <c r="D20" s="296"/>
      <c r="E20" s="296"/>
      <c r="F20" s="296"/>
      <c r="G20" s="296"/>
      <c r="H20" s="36">
        <v>15</v>
      </c>
      <c r="I20" s="7"/>
      <c r="J20" s="7"/>
    </row>
    <row r="21" spans="1:10" ht="15" customHeight="1">
      <c r="A21" s="295" t="s">
        <v>211</v>
      </c>
      <c r="B21" s="296"/>
      <c r="C21" s="296"/>
      <c r="D21" s="296"/>
      <c r="E21" s="296"/>
      <c r="F21" s="296"/>
      <c r="G21" s="296"/>
      <c r="H21" s="36">
        <v>16</v>
      </c>
      <c r="I21" s="7">
        <v>67486586</v>
      </c>
      <c r="J21" s="7">
        <v>-2666776.3543599569</v>
      </c>
    </row>
    <row r="22" spans="1:10" ht="15" customHeight="1">
      <c r="A22" s="216" t="s">
        <v>216</v>
      </c>
      <c r="B22" s="297"/>
      <c r="C22" s="297"/>
      <c r="D22" s="297"/>
      <c r="E22" s="297"/>
      <c r="F22" s="297"/>
      <c r="G22" s="297"/>
      <c r="H22" s="36">
        <v>17</v>
      </c>
      <c r="I22" s="130">
        <v>2749906</v>
      </c>
      <c r="J22" s="130">
        <v>5921265.3294150773</v>
      </c>
    </row>
    <row r="23" spans="1:10" ht="15" customHeight="1">
      <c r="A23" s="298"/>
      <c r="B23" s="299"/>
      <c r="C23" s="299"/>
      <c r="D23" s="299"/>
      <c r="E23" s="299"/>
      <c r="F23" s="299"/>
      <c r="G23" s="299"/>
      <c r="H23" s="300"/>
      <c r="I23" s="300"/>
      <c r="J23" s="301"/>
    </row>
    <row r="24" spans="1:10" ht="15" customHeight="1">
      <c r="A24" s="287" t="s">
        <v>212</v>
      </c>
      <c r="B24" s="288"/>
      <c r="C24" s="288"/>
      <c r="D24" s="288"/>
      <c r="E24" s="288"/>
      <c r="F24" s="288"/>
      <c r="G24" s="288"/>
      <c r="H24" s="38">
        <v>18</v>
      </c>
      <c r="I24" s="37">
        <v>664473903</v>
      </c>
      <c r="J24" s="6">
        <v>647105442.59118187</v>
      </c>
    </row>
    <row r="25" spans="1:10" ht="15" customHeight="1">
      <c r="A25" s="289" t="s">
        <v>213</v>
      </c>
      <c r="B25" s="290"/>
      <c r="C25" s="290"/>
      <c r="D25" s="290"/>
      <c r="E25" s="290"/>
      <c r="F25" s="290"/>
      <c r="G25" s="290"/>
      <c r="H25" s="39">
        <v>19</v>
      </c>
      <c r="I25" s="119">
        <v>-1342</v>
      </c>
      <c r="J25" s="127">
        <v>-2769</v>
      </c>
    </row>
    <row r="26" spans="1:10" ht="30" customHeight="1">
      <c r="A26" s="291" t="s">
        <v>217</v>
      </c>
      <c r="B26" s="292"/>
      <c r="C26" s="292"/>
      <c r="D26" s="292"/>
      <c r="E26" s="292"/>
      <c r="F26" s="292"/>
      <c r="G26" s="292"/>
      <c r="H26" s="292"/>
      <c r="I26" s="292"/>
      <c r="J26" s="292"/>
    </row>
    <row r="29" spans="1:10" ht="20.25" customHeight="1"/>
  </sheetData>
  <protectedRanges>
    <protectedRange sqref="E2:E3" name="Range1_1"/>
    <protectedRange sqref="G2:G3" name="Range1"/>
  </protectedRanges>
  <mergeCells count="26">
    <mergeCell ref="C2:D2"/>
    <mergeCell ref="A4:G4"/>
    <mergeCell ref="A5:G5"/>
    <mergeCell ref="A6:G6"/>
    <mergeCell ref="A3:J3"/>
    <mergeCell ref="A7:G7"/>
    <mergeCell ref="A8:G8"/>
    <mergeCell ref="A9:G9"/>
    <mergeCell ref="A10:G10"/>
    <mergeCell ref="A11:G11"/>
    <mergeCell ref="A24:G24"/>
    <mergeCell ref="A25:G25"/>
    <mergeCell ref="A26:J26"/>
    <mergeCell ref="A1:J1"/>
    <mergeCell ref="A20:G20"/>
    <mergeCell ref="A21:G21"/>
    <mergeCell ref="A22:G22"/>
    <mergeCell ref="A23:J23"/>
    <mergeCell ref="A16:G16"/>
    <mergeCell ref="A17:G17"/>
    <mergeCell ref="A18:G18"/>
    <mergeCell ref="A19:G19"/>
    <mergeCell ref="A12:G12"/>
    <mergeCell ref="A13:G13"/>
    <mergeCell ref="A14:G14"/>
    <mergeCell ref="A15:G15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I24:I25">
      <formula1>9999999999</formula1>
    </dataValidation>
    <dataValidation type="whole" operator="notEqual" allowBlank="1" showInputMessage="1" showErrorMessage="1" errorTitle="Pogrešan unos" error="Mogu se unijeti samo cjelobrojne vrijednosti." sqref="I16:J21 I6:I14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I22:J23 I15:J15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G2 E2">
      <formula1>39448</formula1>
    </dataValidation>
    <dataValidation allowBlank="1" sqref="J6:J14 J24:J25"/>
  </dataValidations>
  <pageMargins left="0.5" right="0.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GENERAL DATA</vt:lpstr>
      <vt:lpstr>BALANCE SHEET</vt:lpstr>
      <vt:lpstr>P&amp;L</vt:lpstr>
      <vt:lpstr>CASH FLOW</vt:lpstr>
      <vt:lpstr>CHANGES TO CAPITAL</vt:lpstr>
      <vt:lpstr>'BALANCE SHEET'!Print_Area</vt:lpstr>
      <vt:lpstr>'CHANGES TO CAPITAL'!Print_Area</vt:lpstr>
      <vt:lpstr>'GENERAL DATA'!Print_Area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Marko Jerončić</cp:lastModifiedBy>
  <cp:lastPrinted>2012-10-22T13:33:58Z</cp:lastPrinted>
  <dcterms:created xsi:type="dcterms:W3CDTF">2008-10-17T11:51:54Z</dcterms:created>
  <dcterms:modified xsi:type="dcterms:W3CDTF">2016-04-29T10:45:30Z</dcterms:modified>
</cp:coreProperties>
</file>